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480" windowHeight="8190" tabRatio="675"/>
  </bookViews>
  <sheets>
    <sheet name="Anex A1 Frmtfor AAUM disclosure" sheetId="8" r:id="rId1"/>
    <sheet name="Anex A2 Frmt AAUM stateUT wise " sheetId="9" r:id="rId2"/>
  </sheets>
  <definedNames>
    <definedName name="_xlnm._FilterDatabase" localSheetId="1" hidden="1">'Anex A2 Frmt AAUM stateUT wise '!$B$4:$L$43</definedName>
  </definedNames>
  <calcPr calcId="144525" iterateCount="1"/>
</workbook>
</file>

<file path=xl/calcChain.xml><?xml version="1.0" encoding="utf-8"?>
<calcChain xmlns="http://schemas.openxmlformats.org/spreadsheetml/2006/main">
  <c r="BK36" i="8" l="1"/>
  <c r="D50" i="8"/>
  <c r="E50" i="8"/>
  <c r="F50" i="8"/>
  <c r="G50" i="8"/>
  <c r="H50" i="8"/>
  <c r="I50" i="8"/>
  <c r="J50" i="8"/>
  <c r="K50" i="8"/>
  <c r="L50" i="8"/>
  <c r="M50" i="8"/>
  <c r="N50" i="8"/>
  <c r="O50" i="8"/>
  <c r="P50" i="8"/>
  <c r="Q50" i="8"/>
  <c r="R50" i="8"/>
  <c r="S50" i="8"/>
  <c r="T50" i="8"/>
  <c r="U50" i="8"/>
  <c r="V50" i="8"/>
  <c r="W50" i="8"/>
  <c r="X50" i="8"/>
  <c r="Y50" i="8"/>
  <c r="Z50" i="8"/>
  <c r="AA50" i="8"/>
  <c r="AB50" i="8"/>
  <c r="AC50" i="8"/>
  <c r="AD50" i="8"/>
  <c r="AE50" i="8"/>
  <c r="AF50" i="8"/>
  <c r="AG50" i="8"/>
  <c r="AH50" i="8"/>
  <c r="AI50" i="8"/>
  <c r="AJ50" i="8"/>
  <c r="AK50" i="8"/>
  <c r="AL50" i="8"/>
  <c r="AM50" i="8"/>
  <c r="AN50" i="8"/>
  <c r="AO50" i="8"/>
  <c r="AP50" i="8"/>
  <c r="AQ50" i="8"/>
  <c r="AR50" i="8"/>
  <c r="AS50" i="8"/>
  <c r="AT50" i="8"/>
  <c r="AU50" i="8"/>
  <c r="AV50" i="8"/>
  <c r="AW50" i="8"/>
  <c r="AX50" i="8"/>
  <c r="AY50" i="8"/>
  <c r="AZ50" i="8"/>
  <c r="BA50" i="8"/>
  <c r="BB50" i="8"/>
  <c r="BC50" i="8"/>
  <c r="BD50" i="8"/>
  <c r="BE50" i="8"/>
  <c r="BF50" i="8"/>
  <c r="BG50" i="8"/>
  <c r="BH50" i="8"/>
  <c r="BI50" i="8"/>
  <c r="BJ50" i="8"/>
  <c r="C50" i="8"/>
  <c r="BK49" i="8"/>
  <c r="K37" i="9"/>
  <c r="BK38" i="8"/>
  <c r="BK39" i="8"/>
  <c r="BK8" i="8" l="1"/>
  <c r="BK9" i="8" s="1"/>
  <c r="C9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AA9" i="8"/>
  <c r="AB9" i="8"/>
  <c r="AC9" i="8"/>
  <c r="AD9" i="8"/>
  <c r="AE9" i="8"/>
  <c r="AF9" i="8"/>
  <c r="AG9" i="8"/>
  <c r="AH9" i="8"/>
  <c r="AI9" i="8"/>
  <c r="AJ9" i="8"/>
  <c r="AK9" i="8"/>
  <c r="AL9" i="8"/>
  <c r="AM9" i="8"/>
  <c r="AN9" i="8"/>
  <c r="AO9" i="8"/>
  <c r="AP9" i="8"/>
  <c r="AQ9" i="8"/>
  <c r="AR9" i="8"/>
  <c r="AS9" i="8"/>
  <c r="AT9" i="8"/>
  <c r="AU9" i="8"/>
  <c r="AV9" i="8"/>
  <c r="AW9" i="8"/>
  <c r="AX9" i="8"/>
  <c r="AY9" i="8"/>
  <c r="AZ9" i="8"/>
  <c r="BA9" i="8"/>
  <c r="BB9" i="8"/>
  <c r="BC9" i="8"/>
  <c r="BD9" i="8"/>
  <c r="BE9" i="8"/>
  <c r="BF9" i="8"/>
  <c r="BG9" i="8"/>
  <c r="BH9" i="8"/>
  <c r="BI9" i="8"/>
  <c r="BJ9" i="8"/>
  <c r="BK11" i="8"/>
  <c r="BK12" i="8" s="1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Z12" i="8"/>
  <c r="AA12" i="8"/>
  <c r="AB12" i="8"/>
  <c r="AC12" i="8"/>
  <c r="AD12" i="8"/>
  <c r="AE12" i="8"/>
  <c r="AF12" i="8"/>
  <c r="AG12" i="8"/>
  <c r="AH12" i="8"/>
  <c r="AI12" i="8"/>
  <c r="AJ12" i="8"/>
  <c r="AK12" i="8"/>
  <c r="AL12" i="8"/>
  <c r="AM12" i="8"/>
  <c r="AN12" i="8"/>
  <c r="AO12" i="8"/>
  <c r="AP12" i="8"/>
  <c r="AQ12" i="8"/>
  <c r="AR12" i="8"/>
  <c r="AS12" i="8"/>
  <c r="AT12" i="8"/>
  <c r="AU12" i="8"/>
  <c r="AV12" i="8"/>
  <c r="AW12" i="8"/>
  <c r="AX12" i="8"/>
  <c r="AY12" i="8"/>
  <c r="AZ12" i="8"/>
  <c r="BA12" i="8"/>
  <c r="BB12" i="8"/>
  <c r="BC12" i="8"/>
  <c r="BD12" i="8"/>
  <c r="BE12" i="8"/>
  <c r="BF12" i="8"/>
  <c r="BG12" i="8"/>
  <c r="BH12" i="8"/>
  <c r="BI12" i="8"/>
  <c r="BJ12" i="8"/>
  <c r="BK14" i="8"/>
  <c r="C15" i="8"/>
  <c r="D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Y15" i="8"/>
  <c r="Z15" i="8"/>
  <c r="AA15" i="8"/>
  <c r="AB15" i="8"/>
  <c r="AC15" i="8"/>
  <c r="AD15" i="8"/>
  <c r="AE15" i="8"/>
  <c r="AF15" i="8"/>
  <c r="AG15" i="8"/>
  <c r="AH15" i="8"/>
  <c r="AI15" i="8"/>
  <c r="AJ15" i="8"/>
  <c r="AK15" i="8"/>
  <c r="AL15" i="8"/>
  <c r="AM15" i="8"/>
  <c r="AN15" i="8"/>
  <c r="AO15" i="8"/>
  <c r="AP15" i="8"/>
  <c r="AQ15" i="8"/>
  <c r="AR15" i="8"/>
  <c r="AS15" i="8"/>
  <c r="AT15" i="8"/>
  <c r="AU15" i="8"/>
  <c r="AV15" i="8"/>
  <c r="AW15" i="8"/>
  <c r="AX15" i="8"/>
  <c r="AY15" i="8"/>
  <c r="AZ15" i="8"/>
  <c r="BA15" i="8"/>
  <c r="BB15" i="8"/>
  <c r="BC15" i="8"/>
  <c r="BD15" i="8"/>
  <c r="BE15" i="8"/>
  <c r="BF15" i="8"/>
  <c r="BG15" i="8"/>
  <c r="BH15" i="8"/>
  <c r="BI15" i="8"/>
  <c r="BJ15" i="8"/>
  <c r="BK17" i="8"/>
  <c r="BK18" i="8" s="1"/>
  <c r="C18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Z18" i="8"/>
  <c r="AA18" i="8"/>
  <c r="AB18" i="8"/>
  <c r="AC18" i="8"/>
  <c r="AD18" i="8"/>
  <c r="AE18" i="8"/>
  <c r="AF18" i="8"/>
  <c r="AG18" i="8"/>
  <c r="AH18" i="8"/>
  <c r="AI18" i="8"/>
  <c r="AJ18" i="8"/>
  <c r="AK18" i="8"/>
  <c r="AL18" i="8"/>
  <c r="AM18" i="8"/>
  <c r="AN18" i="8"/>
  <c r="AO18" i="8"/>
  <c r="AP18" i="8"/>
  <c r="AQ18" i="8"/>
  <c r="AR18" i="8"/>
  <c r="AS18" i="8"/>
  <c r="AT18" i="8"/>
  <c r="AU18" i="8"/>
  <c r="AV18" i="8"/>
  <c r="AW18" i="8"/>
  <c r="AX18" i="8"/>
  <c r="AY18" i="8"/>
  <c r="AZ18" i="8"/>
  <c r="BA18" i="8"/>
  <c r="BB18" i="8"/>
  <c r="BC18" i="8"/>
  <c r="BD18" i="8"/>
  <c r="BE18" i="8"/>
  <c r="BF18" i="8"/>
  <c r="BG18" i="8"/>
  <c r="BH18" i="8"/>
  <c r="BI18" i="8"/>
  <c r="BJ18" i="8"/>
  <c r="BK20" i="8"/>
  <c r="BK21" i="8" s="1"/>
  <c r="C21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Z21" i="8"/>
  <c r="AA21" i="8"/>
  <c r="AB21" i="8"/>
  <c r="AC21" i="8"/>
  <c r="AD21" i="8"/>
  <c r="AE21" i="8"/>
  <c r="AF21" i="8"/>
  <c r="AG21" i="8"/>
  <c r="AH21" i="8"/>
  <c r="AI21" i="8"/>
  <c r="AJ21" i="8"/>
  <c r="AK21" i="8"/>
  <c r="AL21" i="8"/>
  <c r="AM21" i="8"/>
  <c r="AN21" i="8"/>
  <c r="AO21" i="8"/>
  <c r="AP21" i="8"/>
  <c r="AQ21" i="8"/>
  <c r="AR21" i="8"/>
  <c r="AS21" i="8"/>
  <c r="AT21" i="8"/>
  <c r="AU21" i="8"/>
  <c r="AV21" i="8"/>
  <c r="AW21" i="8"/>
  <c r="AX21" i="8"/>
  <c r="AY21" i="8"/>
  <c r="AZ21" i="8"/>
  <c r="BA21" i="8"/>
  <c r="BB21" i="8"/>
  <c r="BC21" i="8"/>
  <c r="BD21" i="8"/>
  <c r="BE21" i="8"/>
  <c r="BF21" i="8"/>
  <c r="BG21" i="8"/>
  <c r="BH21" i="8"/>
  <c r="BI21" i="8"/>
  <c r="BJ21" i="8"/>
  <c r="BK23" i="8"/>
  <c r="BK24" i="8"/>
  <c r="BK25" i="8"/>
  <c r="BK26" i="8"/>
  <c r="C27" i="8"/>
  <c r="D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Y27" i="8"/>
  <c r="Z27" i="8"/>
  <c r="AA27" i="8"/>
  <c r="AB27" i="8"/>
  <c r="AC27" i="8"/>
  <c r="AD27" i="8"/>
  <c r="AE27" i="8"/>
  <c r="AE28" i="8" s="1"/>
  <c r="AF27" i="8"/>
  <c r="AG27" i="8"/>
  <c r="AH27" i="8"/>
  <c r="AI27" i="8"/>
  <c r="AJ27" i="8"/>
  <c r="AK27" i="8"/>
  <c r="AL27" i="8"/>
  <c r="AM27" i="8"/>
  <c r="AN27" i="8"/>
  <c r="AO27" i="8"/>
  <c r="AP27" i="8"/>
  <c r="AQ27" i="8"/>
  <c r="AR27" i="8"/>
  <c r="AS27" i="8"/>
  <c r="AT27" i="8"/>
  <c r="AU27" i="8"/>
  <c r="AV27" i="8"/>
  <c r="AW27" i="8"/>
  <c r="AX27" i="8"/>
  <c r="AY27" i="8"/>
  <c r="AZ27" i="8"/>
  <c r="BA27" i="8"/>
  <c r="BB27" i="8"/>
  <c r="BC27" i="8"/>
  <c r="BD27" i="8"/>
  <c r="BE27" i="8"/>
  <c r="BF27" i="8"/>
  <c r="BG27" i="8"/>
  <c r="BH27" i="8"/>
  <c r="BI27" i="8"/>
  <c r="BJ27" i="8"/>
  <c r="R28" i="8"/>
  <c r="BK32" i="8"/>
  <c r="BK33" i="8" s="1"/>
  <c r="C33" i="8"/>
  <c r="D33" i="8"/>
  <c r="E33" i="8"/>
  <c r="F33" i="8"/>
  <c r="G33" i="8"/>
  <c r="H33" i="8"/>
  <c r="I33" i="8"/>
  <c r="J33" i="8"/>
  <c r="K33" i="8"/>
  <c r="L33" i="8"/>
  <c r="M33" i="8"/>
  <c r="N33" i="8"/>
  <c r="O33" i="8"/>
  <c r="P33" i="8"/>
  <c r="Q33" i="8"/>
  <c r="R33" i="8"/>
  <c r="S33" i="8"/>
  <c r="T33" i="8"/>
  <c r="U33" i="8"/>
  <c r="V33" i="8"/>
  <c r="W33" i="8"/>
  <c r="X33" i="8"/>
  <c r="Y33" i="8"/>
  <c r="Z33" i="8"/>
  <c r="AA33" i="8"/>
  <c r="AB33" i="8"/>
  <c r="AC33" i="8"/>
  <c r="AD33" i="8"/>
  <c r="AE33" i="8"/>
  <c r="AF33" i="8"/>
  <c r="AF44" i="8" s="1"/>
  <c r="AG33" i="8"/>
  <c r="AH33" i="8"/>
  <c r="AI33" i="8"/>
  <c r="AJ33" i="8"/>
  <c r="AK33" i="8"/>
  <c r="AL33" i="8"/>
  <c r="AM33" i="8"/>
  <c r="AN33" i="8"/>
  <c r="AO33" i="8"/>
  <c r="AP33" i="8"/>
  <c r="AQ33" i="8"/>
  <c r="AR33" i="8"/>
  <c r="AS33" i="8"/>
  <c r="AT33" i="8"/>
  <c r="AU33" i="8"/>
  <c r="AV33" i="8"/>
  <c r="AW33" i="8"/>
  <c r="AX33" i="8"/>
  <c r="AY33" i="8"/>
  <c r="AZ33" i="8"/>
  <c r="BA33" i="8"/>
  <c r="BB33" i="8"/>
  <c r="BC33" i="8"/>
  <c r="BD33" i="8"/>
  <c r="BE33" i="8"/>
  <c r="BF33" i="8"/>
  <c r="BG33" i="8"/>
  <c r="BH33" i="8"/>
  <c r="BI33" i="8"/>
  <c r="BJ33" i="8"/>
  <c r="BK35" i="8"/>
  <c r="BK37" i="8"/>
  <c r="BK40" i="8"/>
  <c r="BK41" i="8"/>
  <c r="BK42" i="8"/>
  <c r="C43" i="8"/>
  <c r="D43" i="8"/>
  <c r="E43" i="8"/>
  <c r="F43" i="8"/>
  <c r="F44" i="8" s="1"/>
  <c r="G43" i="8"/>
  <c r="H43" i="8"/>
  <c r="H44" i="8" s="1"/>
  <c r="I43" i="8"/>
  <c r="J43" i="8"/>
  <c r="J44" i="8" s="1"/>
  <c r="K43" i="8"/>
  <c r="L43" i="8"/>
  <c r="L44" i="8" s="1"/>
  <c r="M43" i="8"/>
  <c r="N43" i="8"/>
  <c r="O43" i="8"/>
  <c r="P43" i="8"/>
  <c r="P44" i="8" s="1"/>
  <c r="Q43" i="8"/>
  <c r="R43" i="8"/>
  <c r="R44" i="8" s="1"/>
  <c r="S43" i="8"/>
  <c r="T43" i="8"/>
  <c r="T44" i="8" s="1"/>
  <c r="U43" i="8"/>
  <c r="V43" i="8"/>
  <c r="V44" i="8" s="1"/>
  <c r="W43" i="8"/>
  <c r="X43" i="8"/>
  <c r="X44" i="8" s="1"/>
  <c r="Y43" i="8"/>
  <c r="Z43" i="8"/>
  <c r="Z44" i="8" s="1"/>
  <c r="AA43" i="8"/>
  <c r="AB43" i="8"/>
  <c r="AB44" i="8" s="1"/>
  <c r="AC43" i="8"/>
  <c r="AD43" i="8"/>
  <c r="AD44" i="8" s="1"/>
  <c r="AE43" i="8"/>
  <c r="AF43" i="8"/>
  <c r="AG43" i="8"/>
  <c r="AH43" i="8"/>
  <c r="AH44" i="8" s="1"/>
  <c r="AI43" i="8"/>
  <c r="AJ43" i="8"/>
  <c r="AJ44" i="8" s="1"/>
  <c r="AK43" i="8"/>
  <c r="AL43" i="8"/>
  <c r="AL44" i="8" s="1"/>
  <c r="AM43" i="8"/>
  <c r="AN43" i="8"/>
  <c r="AN44" i="8" s="1"/>
  <c r="AO43" i="8"/>
  <c r="AP43" i="8"/>
  <c r="AP44" i="8" s="1"/>
  <c r="AQ43" i="8"/>
  <c r="AR43" i="8"/>
  <c r="AR44" i="8" s="1"/>
  <c r="AS43" i="8"/>
  <c r="AT43" i="8"/>
  <c r="AT44" i="8" s="1"/>
  <c r="AU43" i="8"/>
  <c r="AV43" i="8"/>
  <c r="AV44" i="8" s="1"/>
  <c r="AW43" i="8"/>
  <c r="AX43" i="8"/>
  <c r="AX44" i="8" s="1"/>
  <c r="AY43" i="8"/>
  <c r="AZ43" i="8"/>
  <c r="AZ44" i="8" s="1"/>
  <c r="BA43" i="8"/>
  <c r="BB43" i="8"/>
  <c r="BB44" i="8" s="1"/>
  <c r="BC43" i="8"/>
  <c r="BD43" i="8"/>
  <c r="BD44" i="8" s="1"/>
  <c r="BE43" i="8"/>
  <c r="BF43" i="8"/>
  <c r="BF44" i="8" s="1"/>
  <c r="BG43" i="8"/>
  <c r="BH43" i="8"/>
  <c r="BH44" i="8" s="1"/>
  <c r="BI43" i="8"/>
  <c r="BJ43" i="8"/>
  <c r="BJ44" i="8" s="1"/>
  <c r="G44" i="8"/>
  <c r="N44" i="8"/>
  <c r="BK48" i="8"/>
  <c r="BK50" i="8" s="1"/>
  <c r="BK54" i="8"/>
  <c r="C55" i="8"/>
  <c r="D55" i="8"/>
  <c r="E55" i="8"/>
  <c r="F55" i="8"/>
  <c r="G55" i="8"/>
  <c r="H55" i="8"/>
  <c r="I55" i="8"/>
  <c r="J55" i="8"/>
  <c r="K55" i="8"/>
  <c r="L55" i="8"/>
  <c r="M55" i="8"/>
  <c r="N55" i="8"/>
  <c r="N59" i="8" s="1"/>
  <c r="O55" i="8"/>
  <c r="P55" i="8"/>
  <c r="Q55" i="8"/>
  <c r="R55" i="8"/>
  <c r="R59" i="8" s="1"/>
  <c r="S55" i="8"/>
  <c r="T55" i="8"/>
  <c r="U55" i="8"/>
  <c r="V55" i="8"/>
  <c r="V59" i="8" s="1"/>
  <c r="W55" i="8"/>
  <c r="X55" i="8"/>
  <c r="Y55" i="8"/>
  <c r="Z55" i="8"/>
  <c r="Z59" i="8" s="1"/>
  <c r="AA55" i="8"/>
  <c r="AB55" i="8"/>
  <c r="AC55" i="8"/>
  <c r="AD55" i="8"/>
  <c r="AD59" i="8" s="1"/>
  <c r="AE55" i="8"/>
  <c r="AF55" i="8"/>
  <c r="AG55" i="8"/>
  <c r="AH55" i="8"/>
  <c r="AH59" i="8" s="1"/>
  <c r="AI55" i="8"/>
  <c r="AJ55" i="8"/>
  <c r="AK55" i="8"/>
  <c r="AL55" i="8"/>
  <c r="AL59" i="8" s="1"/>
  <c r="AM55" i="8"/>
  <c r="AN55" i="8"/>
  <c r="AO55" i="8"/>
  <c r="AP55" i="8"/>
  <c r="AP59" i="8" s="1"/>
  <c r="AQ55" i="8"/>
  <c r="AR55" i="8"/>
  <c r="AS55" i="8"/>
  <c r="AT55" i="8"/>
  <c r="AT59" i="8" s="1"/>
  <c r="AU55" i="8"/>
  <c r="AV55" i="8"/>
  <c r="AW55" i="8"/>
  <c r="AX55" i="8"/>
  <c r="AX59" i="8" s="1"/>
  <c r="AY55" i="8"/>
  <c r="AZ55" i="8"/>
  <c r="BA55" i="8"/>
  <c r="BB55" i="8"/>
  <c r="BB59" i="8" s="1"/>
  <c r="BC55" i="8"/>
  <c r="BD55" i="8"/>
  <c r="BE55" i="8"/>
  <c r="BF55" i="8"/>
  <c r="BF59" i="8" s="1"/>
  <c r="BG55" i="8"/>
  <c r="BH55" i="8"/>
  <c r="BI55" i="8"/>
  <c r="BJ55" i="8"/>
  <c r="BJ59" i="8" s="1"/>
  <c r="BK57" i="8"/>
  <c r="BK58" i="8" s="1"/>
  <c r="C58" i="8"/>
  <c r="D58" i="8"/>
  <c r="E58" i="8"/>
  <c r="E59" i="8" s="1"/>
  <c r="F58" i="8"/>
  <c r="G58" i="8"/>
  <c r="G59" i="8" s="1"/>
  <c r="H58" i="8"/>
  <c r="I58" i="8"/>
  <c r="I59" i="8" s="1"/>
  <c r="J58" i="8"/>
  <c r="K58" i="8"/>
  <c r="L58" i="8"/>
  <c r="M58" i="8"/>
  <c r="N58" i="8"/>
  <c r="O58" i="8"/>
  <c r="P58" i="8"/>
  <c r="P59" i="8" s="1"/>
  <c r="Q58" i="8"/>
  <c r="R58" i="8"/>
  <c r="S58" i="8"/>
  <c r="T58" i="8"/>
  <c r="U58" i="8"/>
  <c r="V58" i="8"/>
  <c r="W58" i="8"/>
  <c r="X58" i="8"/>
  <c r="Y58" i="8"/>
  <c r="Z58" i="8"/>
  <c r="AA58" i="8"/>
  <c r="AB58" i="8"/>
  <c r="AC58" i="8"/>
  <c r="AD58" i="8"/>
  <c r="AE58" i="8"/>
  <c r="AF58" i="8"/>
  <c r="AF59" i="8" s="1"/>
  <c r="AG58" i="8"/>
  <c r="AH58" i="8"/>
  <c r="AI58" i="8"/>
  <c r="AJ58" i="8"/>
  <c r="AK58" i="8"/>
  <c r="AL58" i="8"/>
  <c r="AM58" i="8"/>
  <c r="AN58" i="8"/>
  <c r="AO58" i="8"/>
  <c r="AP58" i="8"/>
  <c r="AQ58" i="8"/>
  <c r="AR58" i="8"/>
  <c r="AS58" i="8"/>
  <c r="AT58" i="8"/>
  <c r="AU58" i="8"/>
  <c r="AV58" i="8"/>
  <c r="AV59" i="8" s="1"/>
  <c r="AW58" i="8"/>
  <c r="AX58" i="8"/>
  <c r="AY58" i="8"/>
  <c r="AZ58" i="8"/>
  <c r="BA58" i="8"/>
  <c r="BB58" i="8"/>
  <c r="BC58" i="8"/>
  <c r="BD58" i="8"/>
  <c r="BE58" i="8"/>
  <c r="BF58" i="8"/>
  <c r="BG58" i="8"/>
  <c r="BH58" i="8"/>
  <c r="BI58" i="8"/>
  <c r="BJ58" i="8"/>
  <c r="C59" i="8"/>
  <c r="K59" i="8"/>
  <c r="T59" i="8"/>
  <c r="X59" i="8"/>
  <c r="AB59" i="8"/>
  <c r="AJ59" i="8"/>
  <c r="AN59" i="8"/>
  <c r="AR59" i="8"/>
  <c r="AZ59" i="8"/>
  <c r="BD59" i="8"/>
  <c r="BH59" i="8"/>
  <c r="BK63" i="8"/>
  <c r="BK64" i="8" s="1"/>
  <c r="C64" i="8"/>
  <c r="D64" i="8"/>
  <c r="E64" i="8"/>
  <c r="F64" i="8"/>
  <c r="G64" i="8"/>
  <c r="H64" i="8"/>
  <c r="I64" i="8"/>
  <c r="J64" i="8"/>
  <c r="K64" i="8"/>
  <c r="L64" i="8"/>
  <c r="M64" i="8"/>
  <c r="N64" i="8"/>
  <c r="O64" i="8"/>
  <c r="P64" i="8"/>
  <c r="Q64" i="8"/>
  <c r="R64" i="8"/>
  <c r="S64" i="8"/>
  <c r="T64" i="8"/>
  <c r="U64" i="8"/>
  <c r="V64" i="8"/>
  <c r="W64" i="8"/>
  <c r="X64" i="8"/>
  <c r="Y64" i="8"/>
  <c r="Z64" i="8"/>
  <c r="AA64" i="8"/>
  <c r="AB64" i="8"/>
  <c r="AC64" i="8"/>
  <c r="AD64" i="8"/>
  <c r="AE64" i="8"/>
  <c r="AF64" i="8"/>
  <c r="AG64" i="8"/>
  <c r="AH64" i="8"/>
  <c r="AI64" i="8"/>
  <c r="AJ64" i="8"/>
  <c r="AK64" i="8"/>
  <c r="AL64" i="8"/>
  <c r="AM64" i="8"/>
  <c r="AN64" i="8"/>
  <c r="AO64" i="8"/>
  <c r="AP64" i="8"/>
  <c r="AQ64" i="8"/>
  <c r="AR64" i="8"/>
  <c r="AS64" i="8"/>
  <c r="AT64" i="8"/>
  <c r="AU64" i="8"/>
  <c r="AV64" i="8"/>
  <c r="AW64" i="8"/>
  <c r="AX64" i="8"/>
  <c r="AY64" i="8"/>
  <c r="AZ64" i="8"/>
  <c r="BA64" i="8"/>
  <c r="BB64" i="8"/>
  <c r="BC64" i="8"/>
  <c r="BD64" i="8"/>
  <c r="BE64" i="8"/>
  <c r="BF64" i="8"/>
  <c r="BG64" i="8"/>
  <c r="BH64" i="8"/>
  <c r="BI64" i="8"/>
  <c r="BJ64" i="8"/>
  <c r="BK69" i="8"/>
  <c r="BK70" i="8" s="1"/>
  <c r="C70" i="8"/>
  <c r="D70" i="8"/>
  <c r="E70" i="8"/>
  <c r="F70" i="8"/>
  <c r="G70" i="8"/>
  <c r="H70" i="8"/>
  <c r="I70" i="8"/>
  <c r="J70" i="8"/>
  <c r="K70" i="8"/>
  <c r="L70" i="8"/>
  <c r="M70" i="8"/>
  <c r="N70" i="8"/>
  <c r="O70" i="8"/>
  <c r="P70" i="8"/>
  <c r="Q70" i="8"/>
  <c r="R70" i="8"/>
  <c r="S70" i="8"/>
  <c r="T70" i="8"/>
  <c r="U70" i="8"/>
  <c r="V70" i="8"/>
  <c r="W70" i="8"/>
  <c r="X70" i="8"/>
  <c r="Y70" i="8"/>
  <c r="Z70" i="8"/>
  <c r="AA70" i="8"/>
  <c r="AB70" i="8"/>
  <c r="AC70" i="8"/>
  <c r="AD70" i="8"/>
  <c r="AE70" i="8"/>
  <c r="AF70" i="8"/>
  <c r="AG70" i="8"/>
  <c r="AH70" i="8"/>
  <c r="AI70" i="8"/>
  <c r="AJ70" i="8"/>
  <c r="AK70" i="8"/>
  <c r="AL70" i="8"/>
  <c r="AM70" i="8"/>
  <c r="AN70" i="8"/>
  <c r="AO70" i="8"/>
  <c r="AP70" i="8"/>
  <c r="AQ70" i="8"/>
  <c r="AR70" i="8"/>
  <c r="AS70" i="8"/>
  <c r="AT70" i="8"/>
  <c r="AU70" i="8"/>
  <c r="AV70" i="8"/>
  <c r="AW70" i="8"/>
  <c r="AX70" i="8"/>
  <c r="AY70" i="8"/>
  <c r="AZ70" i="8"/>
  <c r="BA70" i="8"/>
  <c r="BB70" i="8"/>
  <c r="BC70" i="8"/>
  <c r="BD70" i="8"/>
  <c r="BE70" i="8"/>
  <c r="BF70" i="8"/>
  <c r="BG70" i="8"/>
  <c r="BH70" i="8"/>
  <c r="BI70" i="8"/>
  <c r="BJ70" i="8"/>
  <c r="G42" i="9"/>
  <c r="E42" i="9"/>
  <c r="K5" i="9"/>
  <c r="L42" i="9"/>
  <c r="F42" i="9"/>
  <c r="D42" i="9"/>
  <c r="J42" i="9"/>
  <c r="I42" i="9"/>
  <c r="H42" i="9"/>
  <c r="K41" i="9"/>
  <c r="K40" i="9"/>
  <c r="K39" i="9"/>
  <c r="K38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K7" i="9"/>
  <c r="K6" i="9"/>
  <c r="Y28" i="8" l="1"/>
  <c r="BK55" i="8"/>
  <c r="BK59" i="8" s="1"/>
  <c r="AL28" i="8"/>
  <c r="BI44" i="8"/>
  <c r="BG44" i="8"/>
  <c r="BE44" i="8"/>
  <c r="BC44" i="8"/>
  <c r="BA44" i="8"/>
  <c r="AY44" i="8"/>
  <c r="AW44" i="8"/>
  <c r="AU44" i="8"/>
  <c r="AS44" i="8"/>
  <c r="AQ44" i="8"/>
  <c r="AO44" i="8"/>
  <c r="AM44" i="8"/>
  <c r="AK44" i="8"/>
  <c r="AI44" i="8"/>
  <c r="AG44" i="8"/>
  <c r="AE44" i="8"/>
  <c r="AC44" i="8"/>
  <c r="AA44" i="8"/>
  <c r="Y44" i="8"/>
  <c r="Y66" i="8" s="1"/>
  <c r="W44" i="8"/>
  <c r="U44" i="8"/>
  <c r="Q44" i="8"/>
  <c r="O44" i="8"/>
  <c r="M44" i="8"/>
  <c r="K44" i="8"/>
  <c r="I44" i="8"/>
  <c r="E44" i="8"/>
  <c r="C44" i="8"/>
  <c r="BB28" i="8"/>
  <c r="BB66" i="8" s="1"/>
  <c r="BJ28" i="8"/>
  <c r="AT28" i="8"/>
  <c r="AT66" i="8" s="1"/>
  <c r="H28" i="8"/>
  <c r="BH28" i="8"/>
  <c r="BH66" i="8" s="1"/>
  <c r="BF28" i="8"/>
  <c r="BF66" i="8" s="1"/>
  <c r="BD28" i="8"/>
  <c r="BD66" i="8" s="1"/>
  <c r="AZ28" i="8"/>
  <c r="AX28" i="8"/>
  <c r="AX66" i="8" s="1"/>
  <c r="AV28" i="8"/>
  <c r="AV66" i="8" s="1"/>
  <c r="AR28" i="8"/>
  <c r="AP28" i="8"/>
  <c r="AP66" i="8" s="1"/>
  <c r="AN28" i="8"/>
  <c r="AN66" i="8" s="1"/>
  <c r="AJ28" i="8"/>
  <c r="AJ66" i="8" s="1"/>
  <c r="AH28" i="8"/>
  <c r="AH66" i="8" s="1"/>
  <c r="Z28" i="8"/>
  <c r="Z66" i="8" s="1"/>
  <c r="X28" i="8"/>
  <c r="X66" i="8" s="1"/>
  <c r="AA28" i="8"/>
  <c r="W28" i="8"/>
  <c r="T28" i="8"/>
  <c r="P28" i="8"/>
  <c r="N28" i="8"/>
  <c r="L28" i="8"/>
  <c r="F28" i="8"/>
  <c r="J59" i="8"/>
  <c r="H59" i="8"/>
  <c r="F59" i="8"/>
  <c r="D59" i="8"/>
  <c r="BI59" i="8"/>
  <c r="BG59" i="8"/>
  <c r="BE59" i="8"/>
  <c r="BC59" i="8"/>
  <c r="BA59" i="8"/>
  <c r="AY59" i="8"/>
  <c r="AW59" i="8"/>
  <c r="AU59" i="8"/>
  <c r="AS59" i="8"/>
  <c r="AQ59" i="8"/>
  <c r="AO59" i="8"/>
  <c r="AM59" i="8"/>
  <c r="AK59" i="8"/>
  <c r="AI59" i="8"/>
  <c r="AG59" i="8"/>
  <c r="AE59" i="8"/>
  <c r="AC59" i="8"/>
  <c r="AA59" i="8"/>
  <c r="Y59" i="8"/>
  <c r="W59" i="8"/>
  <c r="U59" i="8"/>
  <c r="S59" i="8"/>
  <c r="Q59" i="8"/>
  <c r="O59" i="8"/>
  <c r="M59" i="8"/>
  <c r="AF28" i="8"/>
  <c r="AF66" i="8" s="1"/>
  <c r="AD28" i="8"/>
  <c r="AD66" i="8" s="1"/>
  <c r="AB28" i="8"/>
  <c r="AB66" i="8" s="1"/>
  <c r="J28" i="8"/>
  <c r="J66" i="8" s="1"/>
  <c r="D28" i="8"/>
  <c r="BI28" i="8"/>
  <c r="BI66" i="8" s="1"/>
  <c r="BG28" i="8"/>
  <c r="BE28" i="8"/>
  <c r="BC28" i="8"/>
  <c r="BC66" i="8" s="1"/>
  <c r="BA28" i="8"/>
  <c r="BA66" i="8" s="1"/>
  <c r="AY28" i="8"/>
  <c r="AW28" i="8"/>
  <c r="AU28" i="8"/>
  <c r="L59" i="8"/>
  <c r="AZ66" i="8"/>
  <c r="P66" i="8"/>
  <c r="BJ66" i="8"/>
  <c r="N66" i="8"/>
  <c r="AS28" i="8"/>
  <c r="AS66" i="8" s="1"/>
  <c r="AQ28" i="8"/>
  <c r="AO28" i="8"/>
  <c r="AO66" i="8" s="1"/>
  <c r="AM28" i="8"/>
  <c r="AK28" i="8"/>
  <c r="AK66" i="8" s="1"/>
  <c r="AI28" i="8"/>
  <c r="AG28" i="8"/>
  <c r="AG66" i="8" s="1"/>
  <c r="AC28" i="8"/>
  <c r="U28" i="8"/>
  <c r="U66" i="8" s="1"/>
  <c r="S28" i="8"/>
  <c r="Q28" i="8"/>
  <c r="O28" i="8"/>
  <c r="M28" i="8"/>
  <c r="K28" i="8"/>
  <c r="G28" i="8"/>
  <c r="G66" i="8" s="1"/>
  <c r="E28" i="8"/>
  <c r="C28" i="8"/>
  <c r="K42" i="9"/>
  <c r="AL66" i="8"/>
  <c r="S44" i="8"/>
  <c r="BK43" i="8"/>
  <c r="BK44" i="8" s="1"/>
  <c r="D44" i="8"/>
  <c r="AR66" i="8"/>
  <c r="T66" i="8"/>
  <c r="R66" i="8"/>
  <c r="H66" i="8"/>
  <c r="V28" i="8"/>
  <c r="V66" i="8" s="1"/>
  <c r="BK27" i="8"/>
  <c r="BK15" i="8"/>
  <c r="I28" i="8"/>
  <c r="I66" i="8" s="1"/>
  <c r="K66" i="8"/>
  <c r="AW66" i="8" l="1"/>
  <c r="BE66" i="8"/>
  <c r="E66" i="8"/>
  <c r="AC66" i="8"/>
  <c r="F66" i="8"/>
  <c r="AA66" i="8"/>
  <c r="C66" i="8"/>
  <c r="M66" i="8"/>
  <c r="Q66" i="8"/>
  <c r="AY66" i="8"/>
  <c r="BG66" i="8"/>
  <c r="AE66" i="8"/>
  <c r="W66" i="8"/>
  <c r="L66" i="8"/>
  <c r="AM66" i="8"/>
  <c r="D66" i="8"/>
  <c r="S66" i="8"/>
  <c r="O66" i="8"/>
  <c r="AI66" i="8"/>
  <c r="AQ66" i="8"/>
  <c r="AU66" i="8"/>
  <c r="BK28" i="8"/>
  <c r="BK66" i="8" s="1"/>
</calcChain>
</file>

<file path=xl/sharedStrings.xml><?xml version="1.0" encoding="utf-8"?>
<sst xmlns="http://schemas.openxmlformats.org/spreadsheetml/2006/main" count="164" uniqueCount="128">
  <si>
    <t>A</t>
  </si>
  <si>
    <t>B</t>
  </si>
  <si>
    <t>ELSS</t>
  </si>
  <si>
    <t>Gilt</t>
  </si>
  <si>
    <t>D</t>
  </si>
  <si>
    <t>F</t>
  </si>
  <si>
    <t>INCOME / DEBT ORIENTED SCHEMES</t>
  </si>
  <si>
    <t>GROWTH / EQUITY ORIENTED SCHEMES</t>
  </si>
  <si>
    <t>BALANCED SCHEMES</t>
  </si>
  <si>
    <t>EXCHANGE TRADED FUND</t>
  </si>
  <si>
    <t>FMP</t>
  </si>
  <si>
    <t>Total</t>
  </si>
  <si>
    <t>Liquid/ Money Market</t>
  </si>
  <si>
    <t>Debt (assured return)</t>
  </si>
  <si>
    <t>Other Debt Schemes</t>
  </si>
  <si>
    <t>Others</t>
  </si>
  <si>
    <t>C</t>
  </si>
  <si>
    <t>Balanced schemes</t>
  </si>
  <si>
    <t>GOLD ETF</t>
  </si>
  <si>
    <t xml:space="preserve">Other ETFs </t>
  </si>
  <si>
    <t>E</t>
  </si>
  <si>
    <t>FUND OF FUNDS INVESTING OVERSEAS</t>
  </si>
  <si>
    <t>Fund of funds investing overseas</t>
  </si>
  <si>
    <t>GRAND TOTAL</t>
  </si>
  <si>
    <t>Fund of Funds Scheme (Domestic)</t>
  </si>
  <si>
    <t>Through Associate Distributors</t>
  </si>
  <si>
    <t>Through Non - Associate Distributors</t>
  </si>
  <si>
    <t xml:space="preserve">Through Direct Plan </t>
  </si>
  <si>
    <t>Scheme Category/ Scheme Name</t>
  </si>
  <si>
    <t xml:space="preserve">1 : Retail Investor </t>
  </si>
  <si>
    <t>2 : Corporates</t>
  </si>
  <si>
    <t>5 : High Networth Individuals</t>
  </si>
  <si>
    <t>I : Contribution of sponsor and its associates in AUM</t>
  </si>
  <si>
    <t>II : Contribution of other than sponsor and its associates in AUM</t>
  </si>
  <si>
    <t>I</t>
  </si>
  <si>
    <t>II</t>
  </si>
  <si>
    <t xml:space="preserve">Scheme names </t>
  </si>
  <si>
    <t>Category of Investor</t>
  </si>
  <si>
    <t xml:space="preserve">Name of the States/ Union Territories 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</si>
  <si>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</si>
  <si>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</si>
  <si>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</si>
  <si>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</si>
  <si>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</si>
  <si>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</si>
  <si>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</si>
  <si>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</si>
  <si>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</si>
  <si>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</si>
  <si>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</si>
  <si>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</si>
  <si>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</si>
  <si>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</si>
  <si>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</si>
  <si>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</si>
  <si>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</si>
  <si>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</si>
  <si>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</si>
  <si>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</si>
  <si>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</si>
  <si>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</si>
  <si>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</si>
  <si>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</si>
  <si>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</si>
  <si>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</si>
  <si>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Pondicherry</t>
  </si>
  <si>
    <t>Punjab</t>
  </si>
  <si>
    <t>Rajasthan</t>
  </si>
  <si>
    <t>Sikkim</t>
  </si>
  <si>
    <t>Tamil Nadu</t>
  </si>
  <si>
    <t>Tripura</t>
  </si>
  <si>
    <t>Uttar Pradesh</t>
  </si>
  <si>
    <t>Uttarakhand</t>
  </si>
  <si>
    <t>West Bengal</t>
  </si>
  <si>
    <t>TOTAL</t>
  </si>
  <si>
    <t>Sl. No.</t>
  </si>
  <si>
    <t>(i)</t>
  </si>
  <si>
    <t>(ii)</t>
  </si>
  <si>
    <t>(iii)</t>
  </si>
  <si>
    <t>(iv)</t>
  </si>
  <si>
    <t>Grand Sub-Total (a+b+c+d+e+f)</t>
  </si>
  <si>
    <t>(v)</t>
  </si>
  <si>
    <t>(vi)</t>
  </si>
  <si>
    <t>Grand Sub-Total</t>
  </si>
  <si>
    <t>Grand Sub-Total (a+b)</t>
  </si>
  <si>
    <t>(a) Sub-Total</t>
  </si>
  <si>
    <t>(b) Sub-Total</t>
  </si>
  <si>
    <t xml:space="preserve">LIQUID SCHEMES </t>
  </si>
  <si>
    <t>OTHER DEBT ORIENTED SCHEMES</t>
  </si>
  <si>
    <t xml:space="preserve">Note: Name of new states / union territories shall be added alphabetically  </t>
  </si>
  <si>
    <t>(f) Sub-Total</t>
  </si>
  <si>
    <t xml:space="preserve"> (e) Sub-Total</t>
  </si>
  <si>
    <t xml:space="preserve"> (d) Sub-Total</t>
  </si>
  <si>
    <t>(c) Sub-Total</t>
  </si>
  <si>
    <t>GOLD EXCHANGE TRADED FUND</t>
  </si>
  <si>
    <t>OTHER EXCHANGE TRADED FUND</t>
  </si>
  <si>
    <t>FUND OF FUNDS INVESTING DOMESTIC</t>
  </si>
  <si>
    <t>Infrastructure Debt Funds</t>
  </si>
  <si>
    <t>3 : Banks/FIs</t>
  </si>
  <si>
    <t>GRAND TOTAL (A+B+C+D+E)</t>
  </si>
  <si>
    <t>4 : FIIs/FPIs</t>
  </si>
  <si>
    <t>IDBI Liquid Fund</t>
  </si>
  <si>
    <t>IDBI Gilt Fund</t>
  </si>
  <si>
    <t>IDBI Dynamic Bond Fund</t>
  </si>
  <si>
    <t>IDBI Short Term Bond Fund</t>
  </si>
  <si>
    <t>IDBI Ultra Short Term Fund</t>
  </si>
  <si>
    <t>IDBI Equity Advantage Fund</t>
  </si>
  <si>
    <t>IDBI Diversified Equity Fund</t>
  </si>
  <si>
    <t>IDBI India Top 100 Equity Fund</t>
  </si>
  <si>
    <t>IDBI Nifty Index Fund</t>
  </si>
  <si>
    <t>IDBI Nifty Junior Index Fund</t>
  </si>
  <si>
    <t>IDBI Gold Exchange Traded Fund</t>
  </si>
  <si>
    <t>IDBI Gold Fund</t>
  </si>
  <si>
    <t>IDBI Mutual Fund (All figures in Rs. Crore)</t>
  </si>
  <si>
    <t>Telangana</t>
  </si>
  <si>
    <t>IDBI Credit Risk Fund</t>
  </si>
  <si>
    <t>IDBI Equity Savings Fund</t>
  </si>
  <si>
    <t>IDBI Focused 30 Equity Fund</t>
  </si>
  <si>
    <t>IDBI MIDCAP Fund</t>
  </si>
  <si>
    <t>IDBI Small Cap Fund</t>
  </si>
  <si>
    <t>IDBI Hybrid Equity Fund</t>
  </si>
  <si>
    <t>T30</t>
  </si>
  <si>
    <t>B30</t>
  </si>
  <si>
    <t xml:space="preserve">T30 : Top 30 cities as identified by AMFI </t>
  </si>
  <si>
    <t xml:space="preserve">B30 : Other than T30  </t>
  </si>
  <si>
    <t>IDBI Mutual Fund: Net Average Assets Under Management (AAUM) as on 30th JUNE, 2018(All figures in Rs. Crore)</t>
  </si>
  <si>
    <t>Table showing State wise /Union Territory wise contribution to AAUM of category of schemes as on 30th June, 2018</t>
  </si>
  <si>
    <t>IDBI Banking &amp; Financial Services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</si>
</sst>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3" x14ac:knownFonts="1">
    <font>
      <sz val="10"/>
      <color indexed="8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0"/>
      <color indexed="64"/>
      <name val="Arial"/>
      <family val="2"/>
    </font>
    <font>
      <b/>
      <sz val="12"/>
      <name val="Trebuchet MS"/>
      <family val="2"/>
    </font>
    <font>
      <sz val="12"/>
      <name val="Trebuchet MS"/>
      <family val="2"/>
    </font>
    <font>
      <i/>
      <sz val="10"/>
      <color indexed="8"/>
      <name val="Arial"/>
      <family val="2"/>
    </font>
    <font>
      <sz val="9"/>
      <color indexed="8"/>
      <name val="Arial"/>
      <family val="2"/>
      <charset val="1"/>
    </font>
    <font>
      <b/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3" fillId="0" borderId="0"/>
    <xf numFmtId="0" fontId="1" fillId="0" borderId="0"/>
  </cellStyleXfs>
  <cellXfs count="82">
    <xf numFmtId="0" fontId="0" fillId="0" borderId="0" xfId="0"/>
    <xf numFmtId="0" fontId="5" fillId="0" borderId="0" xfId="3" applyFont="1"/>
    <xf numFmtId="2" fontId="5" fillId="0" borderId="0" xfId="3" applyNumberFormat="1" applyFont="1"/>
    <xf numFmtId="0" fontId="0" fillId="0" borderId="0" xfId="0" applyBorder="1"/>
    <xf numFmtId="0" fontId="0" fillId="0" borderId="1" xfId="0" applyBorder="1"/>
    <xf numFmtId="0" fontId="2" fillId="0" borderId="0" xfId="0" applyFont="1" applyBorder="1"/>
    <xf numFmtId="2" fontId="6" fillId="0" borderId="0" xfId="3" applyNumberFormat="1" applyFont="1"/>
    <xf numFmtId="2" fontId="6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  <xf numFmtId="0" fontId="6" fillId="0" borderId="0" xfId="3" applyFont="1"/>
    <xf numFmtId="2" fontId="9" fillId="0" borderId="0" xfId="3" applyNumberFormat="1" applyFont="1"/>
    <xf numFmtId="0" fontId="9" fillId="0" borderId="0" xfId="3" applyFont="1"/>
    <xf numFmtId="2" fontId="8" fillId="0" borderId="0" xfId="3" applyNumberFormat="1" applyFont="1"/>
    <xf numFmtId="0" fontId="8" fillId="0" borderId="0" xfId="3" applyFont="1"/>
    <xf numFmtId="0" fontId="6" fillId="0" borderId="1" xfId="3" applyNumberFormat="1" applyFont="1" applyFill="1" applyBorder="1" applyAlignment="1">
      <alignment horizontal="center" wrapText="1"/>
    </xf>
    <xf numFmtId="0" fontId="6" fillId="0" borderId="2" xfId="3" applyNumberFormat="1" applyFont="1" applyFill="1" applyBorder="1" applyAlignment="1">
      <alignment horizontal="center" wrapText="1"/>
    </xf>
    <xf numFmtId="0" fontId="6" fillId="0" borderId="3" xfId="3" applyNumberFormat="1" applyFont="1" applyFill="1" applyBorder="1" applyAlignment="1">
      <alignment horizontal="center" wrapText="1"/>
    </xf>
    <xf numFmtId="0" fontId="2" fillId="0" borderId="4" xfId="0" applyFont="1" applyBorder="1"/>
    <xf numFmtId="0" fontId="2" fillId="0" borderId="0" xfId="0" applyFont="1" applyFill="1" applyBorder="1"/>
    <xf numFmtId="0" fontId="11" fillId="0" borderId="1" xfId="2" applyFont="1" applyBorder="1" applyAlignment="1">
      <alignment horizontal="center"/>
    </xf>
    <xf numFmtId="0" fontId="11" fillId="0" borderId="1" xfId="2" applyFont="1" applyBorder="1" applyAlignment="1">
      <alignment horizontal="left"/>
    </xf>
    <xf numFmtId="0" fontId="11" fillId="0" borderId="1" xfId="2" applyFont="1" applyBorder="1"/>
    <xf numFmtId="2" fontId="6" fillId="0" borderId="1" xfId="3" applyNumberFormat="1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right" wrapText="1"/>
    </xf>
    <xf numFmtId="0" fontId="2" fillId="0" borderId="5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5" xfId="0" applyBorder="1" applyAlignment="1">
      <alignment horizontal="right" wrapText="1"/>
    </xf>
    <xf numFmtId="0" fontId="2" fillId="0" borderId="5" xfId="0" applyFont="1" applyBorder="1" applyAlignment="1">
      <alignment horizontal="right" wrapText="1"/>
    </xf>
    <xf numFmtId="0" fontId="10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right"/>
    </xf>
    <xf numFmtId="2" fontId="6" fillId="0" borderId="6" xfId="3" applyNumberFormat="1" applyFont="1" applyFill="1" applyBorder="1"/>
    <xf numFmtId="0" fontId="2" fillId="0" borderId="7" xfId="0" applyFont="1" applyBorder="1"/>
    <xf numFmtId="0" fontId="0" fillId="0" borderId="5" xfId="0" applyBorder="1" applyAlignment="1">
      <alignment wrapText="1"/>
    </xf>
    <xf numFmtId="0" fontId="0" fillId="0" borderId="5" xfId="0" applyBorder="1" applyAlignment="1">
      <alignment horizontal="left" wrapText="1"/>
    </xf>
    <xf numFmtId="164" fontId="0" fillId="0" borderId="1" xfId="1" applyFont="1" applyBorder="1"/>
    <xf numFmtId="164" fontId="0" fillId="0" borderId="2" xfId="1" applyFont="1" applyBorder="1"/>
    <xf numFmtId="164" fontId="0" fillId="0" borderId="3" xfId="1" applyFont="1" applyBorder="1"/>
    <xf numFmtId="164" fontId="0" fillId="0" borderId="2" xfId="0" applyNumberFormat="1" applyBorder="1"/>
    <xf numFmtId="164" fontId="0" fillId="0" borderId="4" xfId="0" applyNumberFormat="1" applyBorder="1"/>
    <xf numFmtId="164" fontId="0" fillId="0" borderId="1" xfId="1" applyFont="1" applyFill="1" applyBorder="1"/>
    <xf numFmtId="164" fontId="0" fillId="0" borderId="4" xfId="0" applyNumberFormat="1" applyFill="1" applyBorder="1"/>
    <xf numFmtId="164" fontId="0" fillId="0" borderId="0" xfId="0" applyNumberFormat="1" applyBorder="1"/>
    <xf numFmtId="164" fontId="0" fillId="0" borderId="0" xfId="1" applyFont="1" applyBorder="1"/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164" fontId="11" fillId="0" borderId="1" xfId="1" applyFont="1" applyBorder="1" applyAlignment="1">
      <alignment horizontal="left"/>
    </xf>
    <xf numFmtId="0" fontId="3" fillId="0" borderId="4" xfId="0" applyFont="1" applyBorder="1"/>
    <xf numFmtId="0" fontId="3" fillId="0" borderId="5" xfId="0" applyFont="1" applyBorder="1" applyAlignment="1">
      <alignment horizontal="left" wrapText="1"/>
    </xf>
    <xf numFmtId="164" fontId="3" fillId="0" borderId="4" xfId="1" applyFont="1" applyBorder="1"/>
    <xf numFmtId="0" fontId="3" fillId="0" borderId="0" xfId="0" applyFont="1" applyBorder="1"/>
    <xf numFmtId="4" fontId="0" fillId="0" borderId="0" xfId="0" applyNumberFormat="1" applyBorder="1"/>
    <xf numFmtId="4" fontId="0" fillId="0" borderId="0" xfId="0" applyNumberFormat="1"/>
    <xf numFmtId="49" fontId="12" fillId="0" borderId="11" xfId="2" applyNumberFormat="1" applyFont="1" applyFill="1" applyBorder="1" applyAlignment="1">
      <alignment horizontal="center" vertical="center" wrapText="1"/>
    </xf>
    <xf numFmtId="49" fontId="12" fillId="0" borderId="4" xfId="2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4" fillId="0" borderId="18" xfId="3" applyNumberFormat="1" applyFont="1" applyFill="1" applyBorder="1" applyAlignment="1">
      <alignment horizontal="center" vertical="top" wrapText="1"/>
    </xf>
    <xf numFmtId="2" fontId="4" fillId="0" borderId="19" xfId="3" applyNumberFormat="1" applyFont="1" applyFill="1" applyBorder="1" applyAlignment="1">
      <alignment horizontal="center" vertical="top" wrapText="1"/>
    </xf>
    <xf numFmtId="2" fontId="4" fillId="0" borderId="20" xfId="3" applyNumberFormat="1" applyFont="1" applyFill="1" applyBorder="1" applyAlignment="1">
      <alignment horizontal="center" vertical="top" wrapText="1"/>
    </xf>
    <xf numFmtId="2" fontId="8" fillId="0" borderId="18" xfId="3" applyNumberFormat="1" applyFont="1" applyFill="1" applyBorder="1" applyAlignment="1">
      <alignment horizontal="center"/>
    </xf>
    <xf numFmtId="2" fontId="8" fillId="0" borderId="19" xfId="3" applyNumberFormat="1" applyFont="1" applyFill="1" applyBorder="1" applyAlignment="1">
      <alignment horizontal="center"/>
    </xf>
    <xf numFmtId="2" fontId="8" fillId="0" borderId="20" xfId="3" applyNumberFormat="1" applyFont="1" applyFill="1" applyBorder="1" applyAlignment="1">
      <alignment horizontal="center"/>
    </xf>
    <xf numFmtId="3" fontId="8" fillId="0" borderId="15" xfId="3" applyNumberFormat="1" applyFont="1" applyFill="1" applyBorder="1" applyAlignment="1">
      <alignment horizontal="center" vertical="center" wrapText="1"/>
    </xf>
    <xf numFmtId="3" fontId="8" fillId="0" borderId="16" xfId="3" applyNumberFormat="1" applyFont="1" applyFill="1" applyBorder="1" applyAlignment="1">
      <alignment horizontal="center" vertical="center" wrapText="1"/>
    </xf>
    <xf numFmtId="3" fontId="8" fillId="0" borderId="17" xfId="3" applyNumberFormat="1" applyFont="1" applyFill="1" applyBorder="1" applyAlignment="1">
      <alignment horizontal="center" vertical="center" wrapText="1"/>
    </xf>
    <xf numFmtId="2" fontId="8" fillId="0" borderId="8" xfId="3" applyNumberFormat="1" applyFont="1" applyFill="1" applyBorder="1" applyAlignment="1">
      <alignment horizontal="center" vertical="top" wrapText="1"/>
    </xf>
    <xf numFmtId="2" fontId="8" fillId="0" borderId="9" xfId="3" applyNumberFormat="1" applyFont="1" applyFill="1" applyBorder="1" applyAlignment="1">
      <alignment horizontal="center" vertical="top" wrapText="1"/>
    </xf>
    <xf numFmtId="2" fontId="8" fillId="0" borderId="10" xfId="3" applyNumberFormat="1" applyFont="1" applyFill="1" applyBorder="1" applyAlignment="1">
      <alignment horizontal="center" vertical="top" wrapText="1"/>
    </xf>
    <xf numFmtId="49" fontId="12" fillId="0" borderId="10" xfId="2" applyNumberFormat="1" applyFont="1" applyFill="1" applyBorder="1" applyAlignment="1">
      <alignment horizontal="center" vertical="center" wrapText="1"/>
    </xf>
    <xf numFmtId="49" fontId="12" fillId="0" borderId="5" xfId="2" applyNumberFormat="1" applyFont="1" applyFill="1" applyBorder="1" applyAlignment="1">
      <alignment horizontal="center" vertical="center" wrapText="1"/>
    </xf>
    <xf numFmtId="2" fontId="8" fillId="0" borderId="18" xfId="3" applyNumberFormat="1" applyFont="1" applyFill="1" applyBorder="1" applyAlignment="1">
      <alignment horizontal="center" vertical="top" wrapText="1"/>
    </xf>
    <xf numFmtId="2" fontId="8" fillId="0" borderId="19" xfId="3" applyNumberFormat="1" applyFont="1" applyFill="1" applyBorder="1" applyAlignment="1">
      <alignment horizontal="center" vertical="top" wrapText="1"/>
    </xf>
    <xf numFmtId="2" fontId="8" fillId="0" borderId="20" xfId="3" applyNumberFormat="1" applyFont="1" applyFill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5">
    <cellStyle name="Comma" xfId="1" builtinId="3"/>
    <cellStyle name="Normal" xfId="0" builtinId="0"/>
    <cellStyle name="Normal 2" xfId="2"/>
    <cellStyle name="Normal 2 2" xfId="3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85"/>
  <sheetViews>
    <sheetView showGridLines="0" tabSelected="1" zoomScale="85" zoomScaleNormal="85" workbookViewId="0">
      <pane xSplit="2" ySplit="5" topLeftCell="C6" activePane="bottomRight" state="frozen"/>
      <selection activeCell="F20" sqref="F20"/>
      <selection pane="topRight" activeCell="F20" sqref="F20"/>
      <selection pane="bottomLeft" activeCell="F20" sqref="F20"/>
      <selection pane="bottomRight" sqref="A1:A5"/>
    </sheetView>
  </sheetViews>
  <sheetFormatPr defaultRowHeight="12.75" x14ac:dyDescent="0.2"/>
  <cols>
    <col min="1" max="1" width="5" style="3" customWidth="1"/>
    <col min="2" max="2" width="47.5703125" style="3" customWidth="1"/>
    <col min="3" max="3" width="15.42578125" style="3" customWidth="1"/>
    <col min="4" max="4" width="15.42578125" style="3" bestFit="1" customWidth="1"/>
    <col min="5" max="62" width="15.42578125" style="3" customWidth="1"/>
    <col min="63" max="63" width="10.5703125" style="3" customWidth="1"/>
    <col min="64" max="64" width="16.7109375" style="3" bestFit="1" customWidth="1"/>
    <col min="65" max="65" width="18" style="3" bestFit="1" customWidth="1"/>
    <col min="66" max="66" width="24.85546875" style="3" bestFit="1" customWidth="1"/>
    <col min="67" max="67" width="12.42578125" style="3" bestFit="1" customWidth="1"/>
    <col min="68" max="16384" width="9.140625" style="3"/>
  </cols>
  <sheetData>
    <row r="1" spans="1:107" s="1" customFormat="1" ht="19.5" customHeight="1" thickBot="1" x14ac:dyDescent="0.35">
      <c r="A1" s="53" t="s">
        <v>75</v>
      </c>
      <c r="B1" s="75" t="s">
        <v>28</v>
      </c>
      <c r="C1" s="63" t="s">
        <v>125</v>
      </c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5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</row>
    <row r="2" spans="1:107" s="11" customFormat="1" ht="18.75" customHeight="1" thickBot="1" x14ac:dyDescent="0.4">
      <c r="A2" s="54"/>
      <c r="B2" s="76"/>
      <c r="C2" s="77" t="s">
        <v>27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9"/>
      <c r="W2" s="77" t="s">
        <v>25</v>
      </c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9"/>
      <c r="AQ2" s="77" t="s">
        <v>26</v>
      </c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9"/>
      <c r="BK2" s="69" t="s">
        <v>23</v>
      </c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</row>
    <row r="3" spans="1:107" s="13" customFormat="1" ht="18.75" thickBot="1" x14ac:dyDescent="0.4">
      <c r="A3" s="54"/>
      <c r="B3" s="76"/>
      <c r="C3" s="66" t="s">
        <v>121</v>
      </c>
      <c r="D3" s="67"/>
      <c r="E3" s="67"/>
      <c r="F3" s="67"/>
      <c r="G3" s="67"/>
      <c r="H3" s="67"/>
      <c r="I3" s="67"/>
      <c r="J3" s="67"/>
      <c r="K3" s="67"/>
      <c r="L3" s="68"/>
      <c r="M3" s="66" t="s">
        <v>122</v>
      </c>
      <c r="N3" s="67"/>
      <c r="O3" s="67"/>
      <c r="P3" s="67"/>
      <c r="Q3" s="67"/>
      <c r="R3" s="67"/>
      <c r="S3" s="67"/>
      <c r="T3" s="67"/>
      <c r="U3" s="67"/>
      <c r="V3" s="68"/>
      <c r="W3" s="66" t="s">
        <v>121</v>
      </c>
      <c r="X3" s="67"/>
      <c r="Y3" s="67"/>
      <c r="Z3" s="67"/>
      <c r="AA3" s="67"/>
      <c r="AB3" s="67"/>
      <c r="AC3" s="67"/>
      <c r="AD3" s="67"/>
      <c r="AE3" s="67"/>
      <c r="AF3" s="68"/>
      <c r="AG3" s="66" t="s">
        <v>122</v>
      </c>
      <c r="AH3" s="67"/>
      <c r="AI3" s="67"/>
      <c r="AJ3" s="67"/>
      <c r="AK3" s="67"/>
      <c r="AL3" s="67"/>
      <c r="AM3" s="67"/>
      <c r="AN3" s="67"/>
      <c r="AO3" s="67"/>
      <c r="AP3" s="68"/>
      <c r="AQ3" s="66" t="s">
        <v>121</v>
      </c>
      <c r="AR3" s="67"/>
      <c r="AS3" s="67"/>
      <c r="AT3" s="67"/>
      <c r="AU3" s="67"/>
      <c r="AV3" s="67"/>
      <c r="AW3" s="67"/>
      <c r="AX3" s="67"/>
      <c r="AY3" s="67"/>
      <c r="AZ3" s="68"/>
      <c r="BA3" s="66" t="s">
        <v>122</v>
      </c>
      <c r="BB3" s="67"/>
      <c r="BC3" s="67"/>
      <c r="BD3" s="67"/>
      <c r="BE3" s="67"/>
      <c r="BF3" s="67"/>
      <c r="BG3" s="67"/>
      <c r="BH3" s="67"/>
      <c r="BI3" s="67"/>
      <c r="BJ3" s="68"/>
      <c r="BK3" s="70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</row>
    <row r="4" spans="1:107" s="13" customFormat="1" ht="18" x14ac:dyDescent="0.35">
      <c r="A4" s="54"/>
      <c r="B4" s="76"/>
      <c r="C4" s="72" t="s">
        <v>34</v>
      </c>
      <c r="D4" s="73"/>
      <c r="E4" s="73"/>
      <c r="F4" s="73"/>
      <c r="G4" s="74"/>
      <c r="H4" s="72" t="s">
        <v>35</v>
      </c>
      <c r="I4" s="73"/>
      <c r="J4" s="73"/>
      <c r="K4" s="73"/>
      <c r="L4" s="74"/>
      <c r="M4" s="72" t="s">
        <v>34</v>
      </c>
      <c r="N4" s="73"/>
      <c r="O4" s="73"/>
      <c r="P4" s="73"/>
      <c r="Q4" s="74"/>
      <c r="R4" s="72" t="s">
        <v>35</v>
      </c>
      <c r="S4" s="73"/>
      <c r="T4" s="73"/>
      <c r="U4" s="73"/>
      <c r="V4" s="74"/>
      <c r="W4" s="72" t="s">
        <v>34</v>
      </c>
      <c r="X4" s="73"/>
      <c r="Y4" s="73"/>
      <c r="Z4" s="73"/>
      <c r="AA4" s="74"/>
      <c r="AB4" s="72" t="s">
        <v>35</v>
      </c>
      <c r="AC4" s="73"/>
      <c r="AD4" s="73"/>
      <c r="AE4" s="73"/>
      <c r="AF4" s="74"/>
      <c r="AG4" s="72" t="s">
        <v>34</v>
      </c>
      <c r="AH4" s="73"/>
      <c r="AI4" s="73"/>
      <c r="AJ4" s="73"/>
      <c r="AK4" s="74"/>
      <c r="AL4" s="72" t="s">
        <v>35</v>
      </c>
      <c r="AM4" s="73"/>
      <c r="AN4" s="73"/>
      <c r="AO4" s="73"/>
      <c r="AP4" s="74"/>
      <c r="AQ4" s="72" t="s">
        <v>34</v>
      </c>
      <c r="AR4" s="73"/>
      <c r="AS4" s="73"/>
      <c r="AT4" s="73"/>
      <c r="AU4" s="74"/>
      <c r="AV4" s="72" t="s">
        <v>35</v>
      </c>
      <c r="AW4" s="73"/>
      <c r="AX4" s="73"/>
      <c r="AY4" s="73"/>
      <c r="AZ4" s="74"/>
      <c r="BA4" s="72" t="s">
        <v>34</v>
      </c>
      <c r="BB4" s="73"/>
      <c r="BC4" s="73"/>
      <c r="BD4" s="73"/>
      <c r="BE4" s="74"/>
      <c r="BF4" s="72" t="s">
        <v>35</v>
      </c>
      <c r="BG4" s="73"/>
      <c r="BH4" s="73"/>
      <c r="BI4" s="73"/>
      <c r="BJ4" s="74"/>
      <c r="BK4" s="70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</row>
    <row r="5" spans="1:107" s="9" customFormat="1" ht="15" customHeight="1" x14ac:dyDescent="0.3">
      <c r="A5" s="54"/>
      <c r="B5" s="76"/>
      <c r="C5" s="15">
        <v>1</v>
      </c>
      <c r="D5" s="14">
        <v>2</v>
      </c>
      <c r="E5" s="14">
        <v>3</v>
      </c>
      <c r="F5" s="14">
        <v>4</v>
      </c>
      <c r="G5" s="16">
        <v>5</v>
      </c>
      <c r="H5" s="15">
        <v>1</v>
      </c>
      <c r="I5" s="14">
        <v>2</v>
      </c>
      <c r="J5" s="14">
        <v>3</v>
      </c>
      <c r="K5" s="14">
        <v>4</v>
      </c>
      <c r="L5" s="16">
        <v>5</v>
      </c>
      <c r="M5" s="15">
        <v>1</v>
      </c>
      <c r="N5" s="14">
        <v>2</v>
      </c>
      <c r="O5" s="14">
        <v>3</v>
      </c>
      <c r="P5" s="14">
        <v>4</v>
      </c>
      <c r="Q5" s="16">
        <v>5</v>
      </c>
      <c r="R5" s="15">
        <v>1</v>
      </c>
      <c r="S5" s="14">
        <v>2</v>
      </c>
      <c r="T5" s="14">
        <v>3</v>
      </c>
      <c r="U5" s="14">
        <v>4</v>
      </c>
      <c r="V5" s="16">
        <v>5</v>
      </c>
      <c r="W5" s="15">
        <v>1</v>
      </c>
      <c r="X5" s="14">
        <v>2</v>
      </c>
      <c r="Y5" s="14">
        <v>3</v>
      </c>
      <c r="Z5" s="14">
        <v>4</v>
      </c>
      <c r="AA5" s="16">
        <v>5</v>
      </c>
      <c r="AB5" s="15">
        <v>1</v>
      </c>
      <c r="AC5" s="14">
        <v>2</v>
      </c>
      <c r="AD5" s="14">
        <v>3</v>
      </c>
      <c r="AE5" s="14">
        <v>4</v>
      </c>
      <c r="AF5" s="16">
        <v>5</v>
      </c>
      <c r="AG5" s="15">
        <v>1</v>
      </c>
      <c r="AH5" s="14">
        <v>2</v>
      </c>
      <c r="AI5" s="14">
        <v>3</v>
      </c>
      <c r="AJ5" s="14">
        <v>4</v>
      </c>
      <c r="AK5" s="16">
        <v>5</v>
      </c>
      <c r="AL5" s="15">
        <v>1</v>
      </c>
      <c r="AM5" s="14">
        <v>2</v>
      </c>
      <c r="AN5" s="14">
        <v>3</v>
      </c>
      <c r="AO5" s="14">
        <v>4</v>
      </c>
      <c r="AP5" s="16">
        <v>5</v>
      </c>
      <c r="AQ5" s="15">
        <v>1</v>
      </c>
      <c r="AR5" s="14">
        <v>2</v>
      </c>
      <c r="AS5" s="14">
        <v>3</v>
      </c>
      <c r="AT5" s="14">
        <v>4</v>
      </c>
      <c r="AU5" s="16">
        <v>5</v>
      </c>
      <c r="AV5" s="15">
        <v>1</v>
      </c>
      <c r="AW5" s="14">
        <v>2</v>
      </c>
      <c r="AX5" s="14">
        <v>3</v>
      </c>
      <c r="AY5" s="14">
        <v>4</v>
      </c>
      <c r="AZ5" s="16">
        <v>5</v>
      </c>
      <c r="BA5" s="15">
        <v>1</v>
      </c>
      <c r="BB5" s="14">
        <v>2</v>
      </c>
      <c r="BC5" s="14">
        <v>3</v>
      </c>
      <c r="BD5" s="14">
        <v>4</v>
      </c>
      <c r="BE5" s="16">
        <v>5</v>
      </c>
      <c r="BF5" s="15">
        <v>1</v>
      </c>
      <c r="BG5" s="14">
        <v>2</v>
      </c>
      <c r="BH5" s="14">
        <v>3</v>
      </c>
      <c r="BI5" s="14">
        <v>4</v>
      </c>
      <c r="BJ5" s="16">
        <v>5</v>
      </c>
      <c r="BK5" s="71"/>
      <c r="BL5" s="6"/>
      <c r="BM5" s="6"/>
      <c r="BN5" s="6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</row>
    <row r="6" spans="1:107" x14ac:dyDescent="0.2">
      <c r="A6" s="17" t="s">
        <v>0</v>
      </c>
      <c r="B6" s="24" t="s">
        <v>6</v>
      </c>
      <c r="C6" s="58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9"/>
    </row>
    <row r="7" spans="1:107" x14ac:dyDescent="0.2">
      <c r="A7" s="17" t="s">
        <v>76</v>
      </c>
      <c r="B7" s="24" t="s">
        <v>12</v>
      </c>
      <c r="C7" s="58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9"/>
    </row>
    <row r="8" spans="1:107" x14ac:dyDescent="0.2">
      <c r="A8" s="17"/>
      <c r="B8" s="34" t="s">
        <v>101</v>
      </c>
      <c r="C8" s="40">
        <v>0</v>
      </c>
      <c r="D8" s="40">
        <v>98.997382821533321</v>
      </c>
      <c r="E8" s="40">
        <v>47.837175042200002</v>
      </c>
      <c r="F8" s="40">
        <v>0</v>
      </c>
      <c r="G8" s="40">
        <v>0</v>
      </c>
      <c r="H8" s="40">
        <v>4.0195709691999966</v>
      </c>
      <c r="I8" s="40">
        <v>3056.737608242599</v>
      </c>
      <c r="J8" s="40">
        <v>2007.3212014325379</v>
      </c>
      <c r="K8" s="40">
        <v>0</v>
      </c>
      <c r="L8" s="40">
        <v>46.0807982157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2.1457703391999989</v>
      </c>
      <c r="S8" s="40">
        <v>29.978645331766664</v>
      </c>
      <c r="T8" s="40">
        <v>278.56958437576668</v>
      </c>
      <c r="U8" s="40">
        <v>0</v>
      </c>
      <c r="V8" s="40">
        <v>3.6440451987666664</v>
      </c>
      <c r="W8" s="40">
        <v>0</v>
      </c>
      <c r="X8" s="40">
        <v>0</v>
      </c>
      <c r="Y8" s="40">
        <v>0</v>
      </c>
      <c r="Z8" s="40">
        <v>0</v>
      </c>
      <c r="AA8" s="40">
        <v>0</v>
      </c>
      <c r="AB8" s="40">
        <v>4.4392979487666668</v>
      </c>
      <c r="AC8" s="40">
        <v>151.69777569938944</v>
      </c>
      <c r="AD8" s="40">
        <v>39.554281181766662</v>
      </c>
      <c r="AE8" s="40">
        <v>0</v>
      </c>
      <c r="AF8" s="40">
        <v>98.610524715533174</v>
      </c>
      <c r="AG8" s="40">
        <v>0</v>
      </c>
      <c r="AH8" s="40">
        <v>0</v>
      </c>
      <c r="AI8" s="40">
        <v>0</v>
      </c>
      <c r="AJ8" s="40">
        <v>0</v>
      </c>
      <c r="AK8" s="40">
        <v>0</v>
      </c>
      <c r="AL8" s="40">
        <v>3.2909939646333335</v>
      </c>
      <c r="AM8" s="40">
        <v>50.195803731466654</v>
      </c>
      <c r="AN8" s="40">
        <v>518.34818258226676</v>
      </c>
      <c r="AO8" s="40">
        <v>0</v>
      </c>
      <c r="AP8" s="40">
        <v>36.609722153166679</v>
      </c>
      <c r="AQ8" s="40">
        <v>0</v>
      </c>
      <c r="AR8" s="40">
        <v>0</v>
      </c>
      <c r="AS8" s="40">
        <v>0</v>
      </c>
      <c r="AT8" s="40">
        <v>0</v>
      </c>
      <c r="AU8" s="40">
        <v>0</v>
      </c>
      <c r="AV8" s="40">
        <v>5.2811333877666709</v>
      </c>
      <c r="AW8" s="40">
        <v>324.2685410296308</v>
      </c>
      <c r="AX8" s="40">
        <v>5.4450046453666667</v>
      </c>
      <c r="AY8" s="40">
        <v>0</v>
      </c>
      <c r="AZ8" s="40">
        <v>47.489782021699995</v>
      </c>
      <c r="BA8" s="40">
        <v>0</v>
      </c>
      <c r="BB8" s="40">
        <v>0</v>
      </c>
      <c r="BC8" s="40">
        <v>0</v>
      </c>
      <c r="BD8" s="40">
        <v>0</v>
      </c>
      <c r="BE8" s="40">
        <v>0</v>
      </c>
      <c r="BF8" s="40">
        <v>1.2948533304666667</v>
      </c>
      <c r="BG8" s="40">
        <v>84.421257460600003</v>
      </c>
      <c r="BH8" s="40">
        <v>32.66135734303333</v>
      </c>
      <c r="BI8" s="40">
        <v>0</v>
      </c>
      <c r="BJ8" s="40">
        <v>1.6970184659000003</v>
      </c>
      <c r="BK8" s="41">
        <f>SUM(C8:BJ8)</f>
        <v>6980.6373116307241</v>
      </c>
    </row>
    <row r="9" spans="1:107" x14ac:dyDescent="0.2">
      <c r="A9" s="17"/>
      <c r="B9" s="26" t="s">
        <v>85</v>
      </c>
      <c r="C9" s="38">
        <f t="shared" ref="C9:BJ9" si="0">SUM(C8)</f>
        <v>0</v>
      </c>
      <c r="D9" s="38">
        <f t="shared" si="0"/>
        <v>98.997382821533321</v>
      </c>
      <c r="E9" s="38">
        <f t="shared" si="0"/>
        <v>47.837175042200002</v>
      </c>
      <c r="F9" s="38">
        <f t="shared" si="0"/>
        <v>0</v>
      </c>
      <c r="G9" s="38">
        <f t="shared" si="0"/>
        <v>0</v>
      </c>
      <c r="H9" s="38">
        <f t="shared" si="0"/>
        <v>4.0195709691999966</v>
      </c>
      <c r="I9" s="38">
        <f t="shared" si="0"/>
        <v>3056.737608242599</v>
      </c>
      <c r="J9" s="38">
        <f t="shared" si="0"/>
        <v>2007.3212014325379</v>
      </c>
      <c r="K9" s="38">
        <f t="shared" si="0"/>
        <v>0</v>
      </c>
      <c r="L9" s="38">
        <f t="shared" si="0"/>
        <v>46.0807982157</v>
      </c>
      <c r="M9" s="38">
        <f t="shared" si="0"/>
        <v>0</v>
      </c>
      <c r="N9" s="38">
        <f t="shared" si="0"/>
        <v>0</v>
      </c>
      <c r="O9" s="38">
        <f t="shared" si="0"/>
        <v>0</v>
      </c>
      <c r="P9" s="38">
        <f t="shared" si="0"/>
        <v>0</v>
      </c>
      <c r="Q9" s="38">
        <f t="shared" si="0"/>
        <v>0</v>
      </c>
      <c r="R9" s="38">
        <f t="shared" si="0"/>
        <v>2.1457703391999989</v>
      </c>
      <c r="S9" s="38">
        <f t="shared" si="0"/>
        <v>29.978645331766664</v>
      </c>
      <c r="T9" s="38">
        <f t="shared" si="0"/>
        <v>278.56958437576668</v>
      </c>
      <c r="U9" s="38">
        <f t="shared" si="0"/>
        <v>0</v>
      </c>
      <c r="V9" s="38">
        <f t="shared" si="0"/>
        <v>3.6440451987666664</v>
      </c>
      <c r="W9" s="38">
        <f t="shared" si="0"/>
        <v>0</v>
      </c>
      <c r="X9" s="38">
        <f t="shared" si="0"/>
        <v>0</v>
      </c>
      <c r="Y9" s="38">
        <f t="shared" si="0"/>
        <v>0</v>
      </c>
      <c r="Z9" s="38">
        <f t="shared" si="0"/>
        <v>0</v>
      </c>
      <c r="AA9" s="38">
        <f t="shared" si="0"/>
        <v>0</v>
      </c>
      <c r="AB9" s="38">
        <f t="shared" si="0"/>
        <v>4.4392979487666668</v>
      </c>
      <c r="AC9" s="38">
        <f t="shared" si="0"/>
        <v>151.69777569938944</v>
      </c>
      <c r="AD9" s="38">
        <f t="shared" si="0"/>
        <v>39.554281181766662</v>
      </c>
      <c r="AE9" s="38">
        <f t="shared" si="0"/>
        <v>0</v>
      </c>
      <c r="AF9" s="38">
        <f t="shared" si="0"/>
        <v>98.610524715533174</v>
      </c>
      <c r="AG9" s="38">
        <f t="shared" si="0"/>
        <v>0</v>
      </c>
      <c r="AH9" s="38">
        <f t="shared" si="0"/>
        <v>0</v>
      </c>
      <c r="AI9" s="38">
        <f t="shared" si="0"/>
        <v>0</v>
      </c>
      <c r="AJ9" s="38">
        <f t="shared" si="0"/>
        <v>0</v>
      </c>
      <c r="AK9" s="38">
        <f t="shared" si="0"/>
        <v>0</v>
      </c>
      <c r="AL9" s="38">
        <f t="shared" si="0"/>
        <v>3.2909939646333335</v>
      </c>
      <c r="AM9" s="38">
        <f t="shared" si="0"/>
        <v>50.195803731466654</v>
      </c>
      <c r="AN9" s="38">
        <f t="shared" si="0"/>
        <v>518.34818258226676</v>
      </c>
      <c r="AO9" s="38">
        <f t="shared" si="0"/>
        <v>0</v>
      </c>
      <c r="AP9" s="38">
        <f t="shared" si="0"/>
        <v>36.609722153166679</v>
      </c>
      <c r="AQ9" s="38">
        <f t="shared" si="0"/>
        <v>0</v>
      </c>
      <c r="AR9" s="38">
        <f t="shared" si="0"/>
        <v>0</v>
      </c>
      <c r="AS9" s="38">
        <f t="shared" si="0"/>
        <v>0</v>
      </c>
      <c r="AT9" s="38">
        <f t="shared" si="0"/>
        <v>0</v>
      </c>
      <c r="AU9" s="38">
        <f t="shared" si="0"/>
        <v>0</v>
      </c>
      <c r="AV9" s="38">
        <f>(SUM(AV8))</f>
        <v>5.2811333877666709</v>
      </c>
      <c r="AW9" s="38">
        <f>(SUM(AW8))</f>
        <v>324.2685410296308</v>
      </c>
      <c r="AX9" s="38">
        <f t="shared" si="0"/>
        <v>5.4450046453666667</v>
      </c>
      <c r="AY9" s="38">
        <f t="shared" si="0"/>
        <v>0</v>
      </c>
      <c r="AZ9" s="38">
        <f t="shared" si="0"/>
        <v>47.489782021699995</v>
      </c>
      <c r="BA9" s="38">
        <f t="shared" si="0"/>
        <v>0</v>
      </c>
      <c r="BB9" s="38">
        <f t="shared" si="0"/>
        <v>0</v>
      </c>
      <c r="BC9" s="38">
        <f t="shared" si="0"/>
        <v>0</v>
      </c>
      <c r="BD9" s="38">
        <f t="shared" si="0"/>
        <v>0</v>
      </c>
      <c r="BE9" s="38">
        <f t="shared" si="0"/>
        <v>0</v>
      </c>
      <c r="BF9" s="38">
        <f t="shared" si="0"/>
        <v>1.2948533304666667</v>
      </c>
      <c r="BG9" s="38">
        <f t="shared" si="0"/>
        <v>84.421257460600003</v>
      </c>
      <c r="BH9" s="38">
        <f t="shared" si="0"/>
        <v>32.66135734303333</v>
      </c>
      <c r="BI9" s="38">
        <f t="shared" si="0"/>
        <v>0</v>
      </c>
      <c r="BJ9" s="38">
        <f t="shared" si="0"/>
        <v>1.6970184659000003</v>
      </c>
      <c r="BK9" s="36">
        <f>SUM(BK8)</f>
        <v>6980.6373116307241</v>
      </c>
    </row>
    <row r="10" spans="1:107" x14ac:dyDescent="0.2">
      <c r="A10" s="17" t="s">
        <v>77</v>
      </c>
      <c r="B10" s="25" t="s">
        <v>3</v>
      </c>
      <c r="C10" s="58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9"/>
    </row>
    <row r="11" spans="1:107" x14ac:dyDescent="0.2">
      <c r="A11" s="17"/>
      <c r="B11" s="34" t="s">
        <v>102</v>
      </c>
      <c r="C11" s="40">
        <v>0</v>
      </c>
      <c r="D11" s="40">
        <v>6.5648205689666677</v>
      </c>
      <c r="E11" s="40">
        <v>0</v>
      </c>
      <c r="F11" s="40">
        <v>0</v>
      </c>
      <c r="G11" s="40">
        <v>0</v>
      </c>
      <c r="H11" s="40">
        <v>0.20197842373333338</v>
      </c>
      <c r="I11" s="40">
        <v>3.3660501026</v>
      </c>
      <c r="J11" s="40">
        <v>0</v>
      </c>
      <c r="K11" s="40">
        <v>0</v>
      </c>
      <c r="L11" s="40">
        <v>0</v>
      </c>
      <c r="M11" s="40">
        <v>0</v>
      </c>
      <c r="N11" s="40">
        <v>0</v>
      </c>
      <c r="O11" s="40">
        <v>0</v>
      </c>
      <c r="P11" s="40">
        <v>0</v>
      </c>
      <c r="Q11" s="40">
        <v>0</v>
      </c>
      <c r="R11" s="40">
        <v>0.13346853076666665</v>
      </c>
      <c r="S11" s="40">
        <v>0</v>
      </c>
      <c r="T11" s="40">
        <v>0</v>
      </c>
      <c r="U11" s="40">
        <v>0</v>
      </c>
      <c r="V11" s="40">
        <v>0</v>
      </c>
      <c r="W11" s="40">
        <v>0</v>
      </c>
      <c r="X11" s="40">
        <v>0</v>
      </c>
      <c r="Y11" s="40">
        <v>0</v>
      </c>
      <c r="Z11" s="40">
        <v>0</v>
      </c>
      <c r="AA11" s="40">
        <v>0</v>
      </c>
      <c r="AB11" s="40">
        <v>0.66726344009999983</v>
      </c>
      <c r="AC11" s="40">
        <v>0.12940802806666665</v>
      </c>
      <c r="AD11" s="40">
        <v>0</v>
      </c>
      <c r="AE11" s="40">
        <v>0</v>
      </c>
      <c r="AF11" s="40">
        <v>0.34771939763333337</v>
      </c>
      <c r="AG11" s="40">
        <v>0</v>
      </c>
      <c r="AH11" s="40">
        <v>0</v>
      </c>
      <c r="AI11" s="40">
        <v>0</v>
      </c>
      <c r="AJ11" s="40">
        <v>0</v>
      </c>
      <c r="AK11" s="40">
        <v>0</v>
      </c>
      <c r="AL11" s="40">
        <v>0.57500985076666666</v>
      </c>
      <c r="AM11" s="40">
        <v>0</v>
      </c>
      <c r="AN11" s="40">
        <v>1.2746594194666667</v>
      </c>
      <c r="AO11" s="40">
        <v>0</v>
      </c>
      <c r="AP11" s="40">
        <v>0.21778701366666667</v>
      </c>
      <c r="AQ11" s="40">
        <v>0</v>
      </c>
      <c r="AR11" s="40">
        <v>0</v>
      </c>
      <c r="AS11" s="40">
        <v>0</v>
      </c>
      <c r="AT11" s="40">
        <v>0</v>
      </c>
      <c r="AU11" s="40">
        <v>0</v>
      </c>
      <c r="AV11" s="40">
        <v>0.5445647642</v>
      </c>
      <c r="AW11" s="40">
        <v>5.0010671103999993</v>
      </c>
      <c r="AX11" s="40">
        <v>0</v>
      </c>
      <c r="AY11" s="40">
        <v>0</v>
      </c>
      <c r="AZ11" s="40">
        <v>0.56194018796666667</v>
      </c>
      <c r="BA11" s="40">
        <v>0</v>
      </c>
      <c r="BB11" s="40">
        <v>0</v>
      </c>
      <c r="BC11" s="40">
        <v>0</v>
      </c>
      <c r="BD11" s="40">
        <v>0</v>
      </c>
      <c r="BE11" s="40">
        <v>0</v>
      </c>
      <c r="BF11" s="40">
        <v>3.8274319433333336E-2</v>
      </c>
      <c r="BG11" s="40">
        <v>0.5659981752333334</v>
      </c>
      <c r="BH11" s="40">
        <v>0</v>
      </c>
      <c r="BI11" s="40">
        <v>0</v>
      </c>
      <c r="BJ11" s="40">
        <v>0</v>
      </c>
      <c r="BK11" s="41">
        <f>SUM(C11:BJ11)</f>
        <v>20.190009333000003</v>
      </c>
      <c r="BL11" s="42"/>
      <c r="BO11" s="42"/>
    </row>
    <row r="12" spans="1:107" x14ac:dyDescent="0.2">
      <c r="A12" s="17"/>
      <c r="B12" s="26" t="s">
        <v>86</v>
      </c>
      <c r="C12" s="38">
        <f t="shared" ref="C12:BJ12" si="1">SUM(C11)</f>
        <v>0</v>
      </c>
      <c r="D12" s="38">
        <f t="shared" si="1"/>
        <v>6.5648205689666677</v>
      </c>
      <c r="E12" s="38">
        <f t="shared" si="1"/>
        <v>0</v>
      </c>
      <c r="F12" s="38">
        <f t="shared" si="1"/>
        <v>0</v>
      </c>
      <c r="G12" s="38">
        <f t="shared" si="1"/>
        <v>0</v>
      </c>
      <c r="H12" s="38">
        <f t="shared" si="1"/>
        <v>0.20197842373333338</v>
      </c>
      <c r="I12" s="38">
        <f t="shared" si="1"/>
        <v>3.3660501026</v>
      </c>
      <c r="J12" s="38">
        <f t="shared" si="1"/>
        <v>0</v>
      </c>
      <c r="K12" s="38">
        <f t="shared" si="1"/>
        <v>0</v>
      </c>
      <c r="L12" s="38">
        <f t="shared" si="1"/>
        <v>0</v>
      </c>
      <c r="M12" s="38">
        <f t="shared" si="1"/>
        <v>0</v>
      </c>
      <c r="N12" s="38">
        <f t="shared" si="1"/>
        <v>0</v>
      </c>
      <c r="O12" s="38">
        <f t="shared" si="1"/>
        <v>0</v>
      </c>
      <c r="P12" s="38">
        <f t="shared" si="1"/>
        <v>0</v>
      </c>
      <c r="Q12" s="38">
        <f t="shared" si="1"/>
        <v>0</v>
      </c>
      <c r="R12" s="38">
        <f t="shared" si="1"/>
        <v>0.13346853076666665</v>
      </c>
      <c r="S12" s="38">
        <f t="shared" si="1"/>
        <v>0</v>
      </c>
      <c r="T12" s="38">
        <f t="shared" si="1"/>
        <v>0</v>
      </c>
      <c r="U12" s="38">
        <f t="shared" si="1"/>
        <v>0</v>
      </c>
      <c r="V12" s="38">
        <f t="shared" si="1"/>
        <v>0</v>
      </c>
      <c r="W12" s="38">
        <f t="shared" si="1"/>
        <v>0</v>
      </c>
      <c r="X12" s="38">
        <f t="shared" si="1"/>
        <v>0</v>
      </c>
      <c r="Y12" s="38">
        <f t="shared" si="1"/>
        <v>0</v>
      </c>
      <c r="Z12" s="38">
        <f t="shared" si="1"/>
        <v>0</v>
      </c>
      <c r="AA12" s="38">
        <f t="shared" si="1"/>
        <v>0</v>
      </c>
      <c r="AB12" s="38">
        <f t="shared" si="1"/>
        <v>0.66726344009999983</v>
      </c>
      <c r="AC12" s="38">
        <f t="shared" si="1"/>
        <v>0.12940802806666665</v>
      </c>
      <c r="AD12" s="38">
        <f t="shared" si="1"/>
        <v>0</v>
      </c>
      <c r="AE12" s="38">
        <f t="shared" si="1"/>
        <v>0</v>
      </c>
      <c r="AF12" s="38">
        <f t="shared" si="1"/>
        <v>0.34771939763333337</v>
      </c>
      <c r="AG12" s="38">
        <f t="shared" si="1"/>
        <v>0</v>
      </c>
      <c r="AH12" s="38">
        <f t="shared" si="1"/>
        <v>0</v>
      </c>
      <c r="AI12" s="38">
        <f t="shared" si="1"/>
        <v>0</v>
      </c>
      <c r="AJ12" s="38">
        <f t="shared" si="1"/>
        <v>0</v>
      </c>
      <c r="AK12" s="38">
        <f t="shared" si="1"/>
        <v>0</v>
      </c>
      <c r="AL12" s="38">
        <f t="shared" si="1"/>
        <v>0.57500985076666666</v>
      </c>
      <c r="AM12" s="38">
        <f t="shared" si="1"/>
        <v>0</v>
      </c>
      <c r="AN12" s="38">
        <f t="shared" si="1"/>
        <v>1.2746594194666667</v>
      </c>
      <c r="AO12" s="38">
        <f t="shared" si="1"/>
        <v>0</v>
      </c>
      <c r="AP12" s="38">
        <f t="shared" si="1"/>
        <v>0.21778701366666667</v>
      </c>
      <c r="AQ12" s="38">
        <f t="shared" si="1"/>
        <v>0</v>
      </c>
      <c r="AR12" s="38">
        <f t="shared" si="1"/>
        <v>0</v>
      </c>
      <c r="AS12" s="38">
        <f t="shared" si="1"/>
        <v>0</v>
      </c>
      <c r="AT12" s="38">
        <f t="shared" si="1"/>
        <v>0</v>
      </c>
      <c r="AU12" s="38">
        <f t="shared" si="1"/>
        <v>0</v>
      </c>
      <c r="AV12" s="38">
        <f>(SUM(AV11))</f>
        <v>0.5445647642</v>
      </c>
      <c r="AW12" s="38">
        <f>(SUM(AW11))</f>
        <v>5.0010671103999993</v>
      </c>
      <c r="AX12" s="38">
        <f t="shared" si="1"/>
        <v>0</v>
      </c>
      <c r="AY12" s="38">
        <f t="shared" si="1"/>
        <v>0</v>
      </c>
      <c r="AZ12" s="38">
        <f t="shared" si="1"/>
        <v>0.56194018796666667</v>
      </c>
      <c r="BA12" s="38">
        <f t="shared" si="1"/>
        <v>0</v>
      </c>
      <c r="BB12" s="38">
        <f t="shared" si="1"/>
        <v>0</v>
      </c>
      <c r="BC12" s="38">
        <f t="shared" si="1"/>
        <v>0</v>
      </c>
      <c r="BD12" s="38">
        <f t="shared" si="1"/>
        <v>0</v>
      </c>
      <c r="BE12" s="38">
        <f t="shared" si="1"/>
        <v>0</v>
      </c>
      <c r="BF12" s="38">
        <f t="shared" si="1"/>
        <v>3.8274319433333336E-2</v>
      </c>
      <c r="BG12" s="38">
        <f t="shared" si="1"/>
        <v>0.5659981752333334</v>
      </c>
      <c r="BH12" s="38">
        <f t="shared" si="1"/>
        <v>0</v>
      </c>
      <c r="BI12" s="38">
        <f t="shared" si="1"/>
        <v>0</v>
      </c>
      <c r="BJ12" s="38">
        <f t="shared" si="1"/>
        <v>0</v>
      </c>
      <c r="BK12" s="39">
        <f>SUM(BK11)</f>
        <v>20.190009333000003</v>
      </c>
    </row>
    <row r="13" spans="1:107" x14ac:dyDescent="0.2">
      <c r="A13" s="17" t="s">
        <v>78</v>
      </c>
      <c r="B13" s="25" t="s">
        <v>10</v>
      </c>
      <c r="C13" s="58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9"/>
    </row>
    <row r="14" spans="1:107" x14ac:dyDescent="0.2">
      <c r="A14" s="17"/>
      <c r="B14" s="26" t="s">
        <v>36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>
        <v>0</v>
      </c>
      <c r="Y14" s="40">
        <v>0</v>
      </c>
      <c r="Z14" s="40">
        <v>0</v>
      </c>
      <c r="AA14" s="40">
        <v>0</v>
      </c>
      <c r="AB14" s="40">
        <v>0</v>
      </c>
      <c r="AC14" s="40">
        <v>0</v>
      </c>
      <c r="AD14" s="40">
        <v>0</v>
      </c>
      <c r="AE14" s="40">
        <v>0</v>
      </c>
      <c r="AF14" s="40">
        <v>0</v>
      </c>
      <c r="AG14" s="40">
        <v>0</v>
      </c>
      <c r="AH14" s="40">
        <v>0</v>
      </c>
      <c r="AI14" s="40">
        <v>0</v>
      </c>
      <c r="AJ14" s="40">
        <v>0</v>
      </c>
      <c r="AK14" s="40">
        <v>0</v>
      </c>
      <c r="AL14" s="40">
        <v>0</v>
      </c>
      <c r="AM14" s="40">
        <v>0</v>
      </c>
      <c r="AN14" s="40">
        <v>0</v>
      </c>
      <c r="AO14" s="40">
        <v>0</v>
      </c>
      <c r="AP14" s="40">
        <v>0</v>
      </c>
      <c r="AQ14" s="40">
        <v>0</v>
      </c>
      <c r="AR14" s="40">
        <v>0</v>
      </c>
      <c r="AS14" s="40">
        <v>0</v>
      </c>
      <c r="AT14" s="40">
        <v>0</v>
      </c>
      <c r="AU14" s="40">
        <v>0</v>
      </c>
      <c r="AV14" s="40">
        <v>0</v>
      </c>
      <c r="AW14" s="40">
        <v>0</v>
      </c>
      <c r="AX14" s="40">
        <v>0</v>
      </c>
      <c r="AY14" s="40">
        <v>0</v>
      </c>
      <c r="AZ14" s="40">
        <v>0</v>
      </c>
      <c r="BA14" s="40">
        <v>0</v>
      </c>
      <c r="BB14" s="40">
        <v>0</v>
      </c>
      <c r="BC14" s="40">
        <v>0</v>
      </c>
      <c r="BD14" s="40">
        <v>0</v>
      </c>
      <c r="BE14" s="40">
        <v>0</v>
      </c>
      <c r="BF14" s="40">
        <v>0</v>
      </c>
      <c r="BG14" s="40">
        <v>0</v>
      </c>
      <c r="BH14" s="40">
        <v>0</v>
      </c>
      <c r="BI14" s="40">
        <v>0</v>
      </c>
      <c r="BJ14" s="40">
        <v>0</v>
      </c>
      <c r="BK14" s="41">
        <f t="shared" ref="BK14" si="2">SUM(C14:BJ14)</f>
        <v>0</v>
      </c>
    </row>
    <row r="15" spans="1:107" x14ac:dyDescent="0.2">
      <c r="A15" s="17"/>
      <c r="B15" s="26" t="s">
        <v>93</v>
      </c>
      <c r="C15" s="39">
        <f t="shared" ref="C15:AH15" si="3">SUM(C14:C14)</f>
        <v>0</v>
      </c>
      <c r="D15" s="39">
        <f t="shared" si="3"/>
        <v>0</v>
      </c>
      <c r="E15" s="39">
        <f t="shared" si="3"/>
        <v>0</v>
      </c>
      <c r="F15" s="39">
        <f t="shared" si="3"/>
        <v>0</v>
      </c>
      <c r="G15" s="39">
        <f t="shared" si="3"/>
        <v>0</v>
      </c>
      <c r="H15" s="39">
        <f t="shared" si="3"/>
        <v>0</v>
      </c>
      <c r="I15" s="39">
        <f t="shared" si="3"/>
        <v>0</v>
      </c>
      <c r="J15" s="39">
        <f t="shared" si="3"/>
        <v>0</v>
      </c>
      <c r="K15" s="39">
        <f t="shared" si="3"/>
        <v>0</v>
      </c>
      <c r="L15" s="39">
        <f t="shared" si="3"/>
        <v>0</v>
      </c>
      <c r="M15" s="39">
        <f t="shared" si="3"/>
        <v>0</v>
      </c>
      <c r="N15" s="39">
        <f t="shared" si="3"/>
        <v>0</v>
      </c>
      <c r="O15" s="39">
        <f t="shared" si="3"/>
        <v>0</v>
      </c>
      <c r="P15" s="39">
        <f t="shared" si="3"/>
        <v>0</v>
      </c>
      <c r="Q15" s="39">
        <f t="shared" si="3"/>
        <v>0</v>
      </c>
      <c r="R15" s="39">
        <f t="shared" si="3"/>
        <v>0</v>
      </c>
      <c r="S15" s="39">
        <f t="shared" si="3"/>
        <v>0</v>
      </c>
      <c r="T15" s="39">
        <f t="shared" si="3"/>
        <v>0</v>
      </c>
      <c r="U15" s="39">
        <f t="shared" si="3"/>
        <v>0</v>
      </c>
      <c r="V15" s="39">
        <f t="shared" si="3"/>
        <v>0</v>
      </c>
      <c r="W15" s="39">
        <f t="shared" si="3"/>
        <v>0</v>
      </c>
      <c r="X15" s="39">
        <f t="shared" si="3"/>
        <v>0</v>
      </c>
      <c r="Y15" s="39">
        <f t="shared" si="3"/>
        <v>0</v>
      </c>
      <c r="Z15" s="39">
        <f t="shared" si="3"/>
        <v>0</v>
      </c>
      <c r="AA15" s="39">
        <f t="shared" si="3"/>
        <v>0</v>
      </c>
      <c r="AB15" s="39">
        <f t="shared" si="3"/>
        <v>0</v>
      </c>
      <c r="AC15" s="39">
        <f t="shared" si="3"/>
        <v>0</v>
      </c>
      <c r="AD15" s="39">
        <f t="shared" si="3"/>
        <v>0</v>
      </c>
      <c r="AE15" s="39">
        <f t="shared" si="3"/>
        <v>0</v>
      </c>
      <c r="AF15" s="39">
        <f t="shared" si="3"/>
        <v>0</v>
      </c>
      <c r="AG15" s="39">
        <f t="shared" si="3"/>
        <v>0</v>
      </c>
      <c r="AH15" s="39">
        <f t="shared" si="3"/>
        <v>0</v>
      </c>
      <c r="AI15" s="39">
        <f t="shared" ref="AI15:BK15" si="4">SUM(AI14:AI14)</f>
        <v>0</v>
      </c>
      <c r="AJ15" s="39">
        <f t="shared" si="4"/>
        <v>0</v>
      </c>
      <c r="AK15" s="39">
        <f t="shared" si="4"/>
        <v>0</v>
      </c>
      <c r="AL15" s="39">
        <f t="shared" si="4"/>
        <v>0</v>
      </c>
      <c r="AM15" s="39">
        <f t="shared" si="4"/>
        <v>0</v>
      </c>
      <c r="AN15" s="39">
        <f t="shared" si="4"/>
        <v>0</v>
      </c>
      <c r="AO15" s="39">
        <f t="shared" si="4"/>
        <v>0</v>
      </c>
      <c r="AP15" s="39">
        <f t="shared" si="4"/>
        <v>0</v>
      </c>
      <c r="AQ15" s="39">
        <f t="shared" si="4"/>
        <v>0</v>
      </c>
      <c r="AR15" s="39">
        <f t="shared" si="4"/>
        <v>0</v>
      </c>
      <c r="AS15" s="39">
        <f t="shared" si="4"/>
        <v>0</v>
      </c>
      <c r="AT15" s="39">
        <f t="shared" si="4"/>
        <v>0</v>
      </c>
      <c r="AU15" s="39">
        <f t="shared" si="4"/>
        <v>0</v>
      </c>
      <c r="AV15" s="39">
        <f t="shared" si="4"/>
        <v>0</v>
      </c>
      <c r="AW15" s="39">
        <f t="shared" si="4"/>
        <v>0</v>
      </c>
      <c r="AX15" s="39">
        <f t="shared" si="4"/>
        <v>0</v>
      </c>
      <c r="AY15" s="39">
        <f t="shared" si="4"/>
        <v>0</v>
      </c>
      <c r="AZ15" s="39">
        <f t="shared" si="4"/>
        <v>0</v>
      </c>
      <c r="BA15" s="39">
        <f t="shared" si="4"/>
        <v>0</v>
      </c>
      <c r="BB15" s="39">
        <f t="shared" si="4"/>
        <v>0</v>
      </c>
      <c r="BC15" s="39">
        <f t="shared" si="4"/>
        <v>0</v>
      </c>
      <c r="BD15" s="39">
        <f t="shared" si="4"/>
        <v>0</v>
      </c>
      <c r="BE15" s="39">
        <f t="shared" si="4"/>
        <v>0</v>
      </c>
      <c r="BF15" s="39">
        <f t="shared" si="4"/>
        <v>0</v>
      </c>
      <c r="BG15" s="39">
        <f t="shared" si="4"/>
        <v>0</v>
      </c>
      <c r="BH15" s="39">
        <f t="shared" si="4"/>
        <v>0</v>
      </c>
      <c r="BI15" s="39">
        <f t="shared" si="4"/>
        <v>0</v>
      </c>
      <c r="BJ15" s="39">
        <f t="shared" si="4"/>
        <v>0</v>
      </c>
      <c r="BK15" s="39">
        <f t="shared" si="4"/>
        <v>0</v>
      </c>
    </row>
    <row r="16" spans="1:107" x14ac:dyDescent="0.2">
      <c r="A16" s="17" t="s">
        <v>79</v>
      </c>
      <c r="B16" s="25" t="s">
        <v>13</v>
      </c>
      <c r="C16" s="58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9"/>
    </row>
    <row r="17" spans="1:67" x14ac:dyDescent="0.2">
      <c r="A17" s="17"/>
      <c r="B17" s="26" t="s">
        <v>36</v>
      </c>
      <c r="C17" s="36">
        <v>0</v>
      </c>
      <c r="D17" s="35">
        <v>0</v>
      </c>
      <c r="E17" s="35">
        <v>0</v>
      </c>
      <c r="F17" s="35">
        <v>0</v>
      </c>
      <c r="G17" s="37">
        <v>0</v>
      </c>
      <c r="H17" s="36">
        <v>0</v>
      </c>
      <c r="I17" s="35">
        <v>0</v>
      </c>
      <c r="J17" s="35">
        <v>0</v>
      </c>
      <c r="K17" s="35">
        <v>0</v>
      </c>
      <c r="L17" s="37">
        <v>0</v>
      </c>
      <c r="M17" s="36">
        <v>0</v>
      </c>
      <c r="N17" s="35">
        <v>0</v>
      </c>
      <c r="O17" s="35">
        <v>0</v>
      </c>
      <c r="P17" s="35">
        <v>0</v>
      </c>
      <c r="Q17" s="37">
        <v>0</v>
      </c>
      <c r="R17" s="36">
        <v>0</v>
      </c>
      <c r="S17" s="35">
        <v>0</v>
      </c>
      <c r="T17" s="35">
        <v>0</v>
      </c>
      <c r="U17" s="35">
        <v>0</v>
      </c>
      <c r="V17" s="37">
        <v>0</v>
      </c>
      <c r="W17" s="36">
        <v>0</v>
      </c>
      <c r="X17" s="35">
        <v>0</v>
      </c>
      <c r="Y17" s="35">
        <v>0</v>
      </c>
      <c r="Z17" s="35">
        <v>0</v>
      </c>
      <c r="AA17" s="37">
        <v>0</v>
      </c>
      <c r="AB17" s="36">
        <v>0</v>
      </c>
      <c r="AC17" s="35">
        <v>0</v>
      </c>
      <c r="AD17" s="35">
        <v>0</v>
      </c>
      <c r="AE17" s="35">
        <v>0</v>
      </c>
      <c r="AF17" s="37">
        <v>0</v>
      </c>
      <c r="AG17" s="36">
        <v>0</v>
      </c>
      <c r="AH17" s="35">
        <v>0</v>
      </c>
      <c r="AI17" s="35">
        <v>0</v>
      </c>
      <c r="AJ17" s="35">
        <v>0</v>
      </c>
      <c r="AK17" s="37">
        <v>0</v>
      </c>
      <c r="AL17" s="36">
        <v>0</v>
      </c>
      <c r="AM17" s="35">
        <v>0</v>
      </c>
      <c r="AN17" s="35">
        <v>0</v>
      </c>
      <c r="AO17" s="35">
        <v>0</v>
      </c>
      <c r="AP17" s="37">
        <v>0</v>
      </c>
      <c r="AQ17" s="36">
        <v>0</v>
      </c>
      <c r="AR17" s="35">
        <v>0</v>
      </c>
      <c r="AS17" s="35">
        <v>0</v>
      </c>
      <c r="AT17" s="35">
        <v>0</v>
      </c>
      <c r="AU17" s="37">
        <v>0</v>
      </c>
      <c r="AV17" s="36">
        <v>0</v>
      </c>
      <c r="AW17" s="35">
        <v>0</v>
      </c>
      <c r="AX17" s="35">
        <v>0</v>
      </c>
      <c r="AY17" s="35">
        <v>0</v>
      </c>
      <c r="AZ17" s="37">
        <v>0</v>
      </c>
      <c r="BA17" s="36">
        <v>0</v>
      </c>
      <c r="BB17" s="35">
        <v>0</v>
      </c>
      <c r="BC17" s="35">
        <v>0</v>
      </c>
      <c r="BD17" s="35">
        <v>0</v>
      </c>
      <c r="BE17" s="37">
        <v>0</v>
      </c>
      <c r="BF17" s="36">
        <v>0</v>
      </c>
      <c r="BG17" s="35">
        <v>0</v>
      </c>
      <c r="BH17" s="35">
        <v>0</v>
      </c>
      <c r="BI17" s="35">
        <v>0</v>
      </c>
      <c r="BJ17" s="37">
        <v>0</v>
      </c>
      <c r="BK17" s="41">
        <f>SUM(C17:BJ17)</f>
        <v>0</v>
      </c>
    </row>
    <row r="18" spans="1:67" x14ac:dyDescent="0.2">
      <c r="A18" s="17"/>
      <c r="B18" s="26" t="s">
        <v>92</v>
      </c>
      <c r="C18" s="38">
        <f t="shared" ref="C18:BJ18" si="5">SUM(C17)</f>
        <v>0</v>
      </c>
      <c r="D18" s="38">
        <f t="shared" si="5"/>
        <v>0</v>
      </c>
      <c r="E18" s="38">
        <f t="shared" si="5"/>
        <v>0</v>
      </c>
      <c r="F18" s="38">
        <f t="shared" si="5"/>
        <v>0</v>
      </c>
      <c r="G18" s="38">
        <f t="shared" si="5"/>
        <v>0</v>
      </c>
      <c r="H18" s="38">
        <f t="shared" si="5"/>
        <v>0</v>
      </c>
      <c r="I18" s="38">
        <f t="shared" si="5"/>
        <v>0</v>
      </c>
      <c r="J18" s="38">
        <f t="shared" si="5"/>
        <v>0</v>
      </c>
      <c r="K18" s="38">
        <f t="shared" si="5"/>
        <v>0</v>
      </c>
      <c r="L18" s="38">
        <f t="shared" si="5"/>
        <v>0</v>
      </c>
      <c r="M18" s="38">
        <f t="shared" si="5"/>
        <v>0</v>
      </c>
      <c r="N18" s="38">
        <f t="shared" si="5"/>
        <v>0</v>
      </c>
      <c r="O18" s="38">
        <f t="shared" si="5"/>
        <v>0</v>
      </c>
      <c r="P18" s="38">
        <f t="shared" si="5"/>
        <v>0</v>
      </c>
      <c r="Q18" s="38">
        <f t="shared" si="5"/>
        <v>0</v>
      </c>
      <c r="R18" s="38">
        <f t="shared" si="5"/>
        <v>0</v>
      </c>
      <c r="S18" s="38">
        <f t="shared" si="5"/>
        <v>0</v>
      </c>
      <c r="T18" s="38">
        <f t="shared" si="5"/>
        <v>0</v>
      </c>
      <c r="U18" s="38">
        <f t="shared" si="5"/>
        <v>0</v>
      </c>
      <c r="V18" s="38">
        <f t="shared" si="5"/>
        <v>0</v>
      </c>
      <c r="W18" s="38">
        <f t="shared" si="5"/>
        <v>0</v>
      </c>
      <c r="X18" s="38">
        <f t="shared" si="5"/>
        <v>0</v>
      </c>
      <c r="Y18" s="38">
        <f t="shared" si="5"/>
        <v>0</v>
      </c>
      <c r="Z18" s="38">
        <f t="shared" si="5"/>
        <v>0</v>
      </c>
      <c r="AA18" s="38">
        <f t="shared" si="5"/>
        <v>0</v>
      </c>
      <c r="AB18" s="38">
        <f t="shared" si="5"/>
        <v>0</v>
      </c>
      <c r="AC18" s="38">
        <f t="shared" si="5"/>
        <v>0</v>
      </c>
      <c r="AD18" s="38">
        <f t="shared" si="5"/>
        <v>0</v>
      </c>
      <c r="AE18" s="38">
        <f t="shared" si="5"/>
        <v>0</v>
      </c>
      <c r="AF18" s="38">
        <f t="shared" si="5"/>
        <v>0</v>
      </c>
      <c r="AG18" s="38">
        <f t="shared" si="5"/>
        <v>0</v>
      </c>
      <c r="AH18" s="38">
        <f t="shared" si="5"/>
        <v>0</v>
      </c>
      <c r="AI18" s="38">
        <f t="shared" si="5"/>
        <v>0</v>
      </c>
      <c r="AJ18" s="38">
        <f t="shared" si="5"/>
        <v>0</v>
      </c>
      <c r="AK18" s="38">
        <f t="shared" si="5"/>
        <v>0</v>
      </c>
      <c r="AL18" s="38">
        <f t="shared" si="5"/>
        <v>0</v>
      </c>
      <c r="AM18" s="38">
        <f t="shared" si="5"/>
        <v>0</v>
      </c>
      <c r="AN18" s="38">
        <f t="shared" si="5"/>
        <v>0</v>
      </c>
      <c r="AO18" s="38">
        <f t="shared" si="5"/>
        <v>0</v>
      </c>
      <c r="AP18" s="38">
        <f t="shared" si="5"/>
        <v>0</v>
      </c>
      <c r="AQ18" s="38">
        <f t="shared" si="5"/>
        <v>0</v>
      </c>
      <c r="AR18" s="38">
        <f t="shared" si="5"/>
        <v>0</v>
      </c>
      <c r="AS18" s="38">
        <f t="shared" si="5"/>
        <v>0</v>
      </c>
      <c r="AT18" s="38">
        <f t="shared" si="5"/>
        <v>0</v>
      </c>
      <c r="AU18" s="38">
        <f t="shared" si="5"/>
        <v>0</v>
      </c>
      <c r="AV18" s="38">
        <f t="shared" si="5"/>
        <v>0</v>
      </c>
      <c r="AW18" s="38">
        <f t="shared" si="5"/>
        <v>0</v>
      </c>
      <c r="AX18" s="38">
        <f t="shared" si="5"/>
        <v>0</v>
      </c>
      <c r="AY18" s="38">
        <f t="shared" si="5"/>
        <v>0</v>
      </c>
      <c r="AZ18" s="38">
        <f t="shared" si="5"/>
        <v>0</v>
      </c>
      <c r="BA18" s="38">
        <f t="shared" si="5"/>
        <v>0</v>
      </c>
      <c r="BB18" s="38">
        <f t="shared" si="5"/>
        <v>0</v>
      </c>
      <c r="BC18" s="38">
        <f t="shared" si="5"/>
        <v>0</v>
      </c>
      <c r="BD18" s="38">
        <f t="shared" si="5"/>
        <v>0</v>
      </c>
      <c r="BE18" s="38">
        <f t="shared" si="5"/>
        <v>0</v>
      </c>
      <c r="BF18" s="38">
        <f t="shared" si="5"/>
        <v>0</v>
      </c>
      <c r="BG18" s="38">
        <f t="shared" si="5"/>
        <v>0</v>
      </c>
      <c r="BH18" s="38">
        <f t="shared" si="5"/>
        <v>0</v>
      </c>
      <c r="BI18" s="38">
        <f t="shared" si="5"/>
        <v>0</v>
      </c>
      <c r="BJ18" s="38">
        <f t="shared" si="5"/>
        <v>0</v>
      </c>
      <c r="BK18" s="39">
        <f>SUM(BK17)</f>
        <v>0</v>
      </c>
    </row>
    <row r="19" spans="1:67" x14ac:dyDescent="0.2">
      <c r="A19" s="17" t="s">
        <v>81</v>
      </c>
      <c r="B19" s="33" t="s">
        <v>97</v>
      </c>
      <c r="C19" s="58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9"/>
    </row>
    <row r="20" spans="1:67" x14ac:dyDescent="0.2">
      <c r="A20" s="17"/>
      <c r="B20" s="26" t="s">
        <v>36</v>
      </c>
      <c r="C20" s="36">
        <v>0</v>
      </c>
      <c r="D20" s="35">
        <v>0</v>
      </c>
      <c r="E20" s="35">
        <v>0</v>
      </c>
      <c r="F20" s="35">
        <v>0</v>
      </c>
      <c r="G20" s="37">
        <v>0</v>
      </c>
      <c r="H20" s="36">
        <v>0</v>
      </c>
      <c r="I20" s="35">
        <v>0</v>
      </c>
      <c r="J20" s="35">
        <v>0</v>
      </c>
      <c r="K20" s="35">
        <v>0</v>
      </c>
      <c r="L20" s="37">
        <v>0</v>
      </c>
      <c r="M20" s="36">
        <v>0</v>
      </c>
      <c r="N20" s="35">
        <v>0</v>
      </c>
      <c r="O20" s="35">
        <v>0</v>
      </c>
      <c r="P20" s="35">
        <v>0</v>
      </c>
      <c r="Q20" s="37">
        <v>0</v>
      </c>
      <c r="R20" s="36">
        <v>0</v>
      </c>
      <c r="S20" s="35">
        <v>0</v>
      </c>
      <c r="T20" s="35">
        <v>0</v>
      </c>
      <c r="U20" s="35">
        <v>0</v>
      </c>
      <c r="V20" s="37">
        <v>0</v>
      </c>
      <c r="W20" s="36">
        <v>0</v>
      </c>
      <c r="X20" s="35">
        <v>0</v>
      </c>
      <c r="Y20" s="35">
        <v>0</v>
      </c>
      <c r="Z20" s="35">
        <v>0</v>
      </c>
      <c r="AA20" s="37">
        <v>0</v>
      </c>
      <c r="AB20" s="36">
        <v>0</v>
      </c>
      <c r="AC20" s="35">
        <v>0</v>
      </c>
      <c r="AD20" s="35">
        <v>0</v>
      </c>
      <c r="AE20" s="35">
        <v>0</v>
      </c>
      <c r="AF20" s="37">
        <v>0</v>
      </c>
      <c r="AG20" s="36">
        <v>0</v>
      </c>
      <c r="AH20" s="35">
        <v>0</v>
      </c>
      <c r="AI20" s="35">
        <v>0</v>
      </c>
      <c r="AJ20" s="35">
        <v>0</v>
      </c>
      <c r="AK20" s="37">
        <v>0</v>
      </c>
      <c r="AL20" s="36">
        <v>0</v>
      </c>
      <c r="AM20" s="35">
        <v>0</v>
      </c>
      <c r="AN20" s="35">
        <v>0</v>
      </c>
      <c r="AO20" s="35">
        <v>0</v>
      </c>
      <c r="AP20" s="37">
        <v>0</v>
      </c>
      <c r="AQ20" s="36">
        <v>0</v>
      </c>
      <c r="AR20" s="35">
        <v>0</v>
      </c>
      <c r="AS20" s="35">
        <v>0</v>
      </c>
      <c r="AT20" s="35">
        <v>0</v>
      </c>
      <c r="AU20" s="37">
        <v>0</v>
      </c>
      <c r="AV20" s="36">
        <v>0</v>
      </c>
      <c r="AW20" s="35">
        <v>0</v>
      </c>
      <c r="AX20" s="35">
        <v>0</v>
      </c>
      <c r="AY20" s="35">
        <v>0</v>
      </c>
      <c r="AZ20" s="37">
        <v>0</v>
      </c>
      <c r="BA20" s="36">
        <v>0</v>
      </c>
      <c r="BB20" s="35">
        <v>0</v>
      </c>
      <c r="BC20" s="35">
        <v>0</v>
      </c>
      <c r="BD20" s="35">
        <v>0</v>
      </c>
      <c r="BE20" s="37">
        <v>0</v>
      </c>
      <c r="BF20" s="36">
        <v>0</v>
      </c>
      <c r="BG20" s="35">
        <v>0</v>
      </c>
      <c r="BH20" s="35">
        <v>0</v>
      </c>
      <c r="BI20" s="35">
        <v>0</v>
      </c>
      <c r="BJ20" s="37">
        <v>0</v>
      </c>
      <c r="BK20" s="41">
        <f>SUM(C20:BJ20)</f>
        <v>0</v>
      </c>
    </row>
    <row r="21" spans="1:67" x14ac:dyDescent="0.2">
      <c r="A21" s="17"/>
      <c r="B21" s="26" t="s">
        <v>91</v>
      </c>
      <c r="C21" s="38">
        <f t="shared" ref="C21:BJ21" si="6">SUM(C20)</f>
        <v>0</v>
      </c>
      <c r="D21" s="38">
        <f t="shared" si="6"/>
        <v>0</v>
      </c>
      <c r="E21" s="38">
        <f t="shared" si="6"/>
        <v>0</v>
      </c>
      <c r="F21" s="38">
        <f t="shared" si="6"/>
        <v>0</v>
      </c>
      <c r="G21" s="38">
        <f t="shared" si="6"/>
        <v>0</v>
      </c>
      <c r="H21" s="38">
        <f t="shared" si="6"/>
        <v>0</v>
      </c>
      <c r="I21" s="38">
        <f t="shared" si="6"/>
        <v>0</v>
      </c>
      <c r="J21" s="38">
        <f t="shared" si="6"/>
        <v>0</v>
      </c>
      <c r="K21" s="38">
        <f t="shared" si="6"/>
        <v>0</v>
      </c>
      <c r="L21" s="38">
        <f t="shared" si="6"/>
        <v>0</v>
      </c>
      <c r="M21" s="38">
        <f t="shared" si="6"/>
        <v>0</v>
      </c>
      <c r="N21" s="38">
        <f t="shared" si="6"/>
        <v>0</v>
      </c>
      <c r="O21" s="38">
        <f t="shared" si="6"/>
        <v>0</v>
      </c>
      <c r="P21" s="38">
        <f t="shared" si="6"/>
        <v>0</v>
      </c>
      <c r="Q21" s="38">
        <f t="shared" si="6"/>
        <v>0</v>
      </c>
      <c r="R21" s="38">
        <f t="shared" si="6"/>
        <v>0</v>
      </c>
      <c r="S21" s="38">
        <f t="shared" si="6"/>
        <v>0</v>
      </c>
      <c r="T21" s="38">
        <f t="shared" si="6"/>
        <v>0</v>
      </c>
      <c r="U21" s="38">
        <f t="shared" si="6"/>
        <v>0</v>
      </c>
      <c r="V21" s="38">
        <f t="shared" si="6"/>
        <v>0</v>
      </c>
      <c r="W21" s="38">
        <f t="shared" si="6"/>
        <v>0</v>
      </c>
      <c r="X21" s="38">
        <f t="shared" si="6"/>
        <v>0</v>
      </c>
      <c r="Y21" s="38">
        <f t="shared" si="6"/>
        <v>0</v>
      </c>
      <c r="Z21" s="38">
        <f t="shared" si="6"/>
        <v>0</v>
      </c>
      <c r="AA21" s="38">
        <f t="shared" si="6"/>
        <v>0</v>
      </c>
      <c r="AB21" s="38">
        <f t="shared" si="6"/>
        <v>0</v>
      </c>
      <c r="AC21" s="38">
        <f t="shared" si="6"/>
        <v>0</v>
      </c>
      <c r="AD21" s="38">
        <f t="shared" si="6"/>
        <v>0</v>
      </c>
      <c r="AE21" s="38">
        <f t="shared" si="6"/>
        <v>0</v>
      </c>
      <c r="AF21" s="38">
        <f t="shared" si="6"/>
        <v>0</v>
      </c>
      <c r="AG21" s="38">
        <f t="shared" si="6"/>
        <v>0</v>
      </c>
      <c r="AH21" s="38">
        <f t="shared" si="6"/>
        <v>0</v>
      </c>
      <c r="AI21" s="38">
        <f t="shared" si="6"/>
        <v>0</v>
      </c>
      <c r="AJ21" s="38">
        <f t="shared" si="6"/>
        <v>0</v>
      </c>
      <c r="AK21" s="38">
        <f t="shared" si="6"/>
        <v>0</v>
      </c>
      <c r="AL21" s="38">
        <f t="shared" si="6"/>
        <v>0</v>
      </c>
      <c r="AM21" s="38">
        <f t="shared" si="6"/>
        <v>0</v>
      </c>
      <c r="AN21" s="38">
        <f t="shared" si="6"/>
        <v>0</v>
      </c>
      <c r="AO21" s="38">
        <f t="shared" si="6"/>
        <v>0</v>
      </c>
      <c r="AP21" s="38">
        <f t="shared" si="6"/>
        <v>0</v>
      </c>
      <c r="AQ21" s="38">
        <f t="shared" si="6"/>
        <v>0</v>
      </c>
      <c r="AR21" s="38">
        <f t="shared" si="6"/>
        <v>0</v>
      </c>
      <c r="AS21" s="38">
        <f t="shared" si="6"/>
        <v>0</v>
      </c>
      <c r="AT21" s="38">
        <f t="shared" si="6"/>
        <v>0</v>
      </c>
      <c r="AU21" s="38">
        <f t="shared" si="6"/>
        <v>0</v>
      </c>
      <c r="AV21" s="38">
        <f t="shared" si="6"/>
        <v>0</v>
      </c>
      <c r="AW21" s="38">
        <f t="shared" si="6"/>
        <v>0</v>
      </c>
      <c r="AX21" s="38">
        <f t="shared" si="6"/>
        <v>0</v>
      </c>
      <c r="AY21" s="38">
        <f t="shared" si="6"/>
        <v>0</v>
      </c>
      <c r="AZ21" s="38">
        <f t="shared" si="6"/>
        <v>0</v>
      </c>
      <c r="BA21" s="38">
        <f t="shared" si="6"/>
        <v>0</v>
      </c>
      <c r="BB21" s="38">
        <f t="shared" si="6"/>
        <v>0</v>
      </c>
      <c r="BC21" s="38">
        <f t="shared" si="6"/>
        <v>0</v>
      </c>
      <c r="BD21" s="38">
        <f t="shared" si="6"/>
        <v>0</v>
      </c>
      <c r="BE21" s="38">
        <f t="shared" si="6"/>
        <v>0</v>
      </c>
      <c r="BF21" s="38">
        <f t="shared" si="6"/>
        <v>0</v>
      </c>
      <c r="BG21" s="38">
        <f t="shared" si="6"/>
        <v>0</v>
      </c>
      <c r="BH21" s="38">
        <f t="shared" si="6"/>
        <v>0</v>
      </c>
      <c r="BI21" s="38">
        <f t="shared" si="6"/>
        <v>0</v>
      </c>
      <c r="BJ21" s="38">
        <f t="shared" si="6"/>
        <v>0</v>
      </c>
      <c r="BK21" s="39">
        <f>SUM(BK20)</f>
        <v>0</v>
      </c>
    </row>
    <row r="22" spans="1:67" x14ac:dyDescent="0.2">
      <c r="A22" s="17" t="s">
        <v>82</v>
      </c>
      <c r="B22" s="25" t="s">
        <v>14</v>
      </c>
      <c r="C22" s="58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9"/>
    </row>
    <row r="23" spans="1:67" x14ac:dyDescent="0.2">
      <c r="A23" s="17"/>
      <c r="B23" s="34" t="s">
        <v>115</v>
      </c>
      <c r="C23" s="40">
        <v>0</v>
      </c>
      <c r="D23" s="40">
        <v>0.65934527946666632</v>
      </c>
      <c r="E23" s="40">
        <v>0</v>
      </c>
      <c r="F23" s="40">
        <v>0</v>
      </c>
      <c r="G23" s="40">
        <v>0</v>
      </c>
      <c r="H23" s="40">
        <v>0.57750849996666687</v>
      </c>
      <c r="I23" s="40">
        <v>0.99089110266666636</v>
      </c>
      <c r="J23" s="40">
        <v>1.6944722959000003</v>
      </c>
      <c r="K23" s="40">
        <v>0</v>
      </c>
      <c r="L23" s="40">
        <v>1.0819787150333331</v>
      </c>
      <c r="M23" s="40">
        <v>0</v>
      </c>
      <c r="N23" s="40">
        <v>0</v>
      </c>
      <c r="O23" s="40">
        <v>0</v>
      </c>
      <c r="P23" s="40">
        <v>0</v>
      </c>
      <c r="Q23" s="40">
        <v>0</v>
      </c>
      <c r="R23" s="40">
        <v>0.36314506083333326</v>
      </c>
      <c r="S23" s="40">
        <v>0</v>
      </c>
      <c r="T23" s="40">
        <v>0</v>
      </c>
      <c r="U23" s="40">
        <v>0</v>
      </c>
      <c r="V23" s="40">
        <v>6.4025710566666671E-2</v>
      </c>
      <c r="W23" s="40">
        <v>0</v>
      </c>
      <c r="X23" s="40">
        <v>0</v>
      </c>
      <c r="Y23" s="40">
        <v>0</v>
      </c>
      <c r="Z23" s="40">
        <v>0</v>
      </c>
      <c r="AA23" s="40">
        <v>0</v>
      </c>
      <c r="AB23" s="40">
        <v>4.6299274355666755</v>
      </c>
      <c r="AC23" s="40">
        <v>0.30370611333333331</v>
      </c>
      <c r="AD23" s="40">
        <v>2.1860278849333339</v>
      </c>
      <c r="AE23" s="40">
        <v>0</v>
      </c>
      <c r="AF23" s="40">
        <v>13.018437491399995</v>
      </c>
      <c r="AG23" s="40">
        <v>0</v>
      </c>
      <c r="AH23" s="40">
        <v>0</v>
      </c>
      <c r="AI23" s="40">
        <v>0</v>
      </c>
      <c r="AJ23" s="40">
        <v>0</v>
      </c>
      <c r="AK23" s="40">
        <v>0</v>
      </c>
      <c r="AL23" s="40">
        <v>5.2939051332333342</v>
      </c>
      <c r="AM23" s="40">
        <v>2.6270677723333336</v>
      </c>
      <c r="AN23" s="40">
        <v>0</v>
      </c>
      <c r="AO23" s="40">
        <v>0</v>
      </c>
      <c r="AP23" s="40">
        <v>6.5587942502000001</v>
      </c>
      <c r="AQ23" s="40">
        <v>0</v>
      </c>
      <c r="AR23" s="40">
        <v>0</v>
      </c>
      <c r="AS23" s="40">
        <v>0</v>
      </c>
      <c r="AT23" s="40">
        <v>0</v>
      </c>
      <c r="AU23" s="40">
        <v>0</v>
      </c>
      <c r="AV23" s="40">
        <v>5.9695673605333361</v>
      </c>
      <c r="AW23" s="40">
        <v>34.858353219033326</v>
      </c>
      <c r="AX23" s="40">
        <v>8.8000122070666684</v>
      </c>
      <c r="AY23" s="40">
        <v>0</v>
      </c>
      <c r="AZ23" s="40">
        <v>17.970519625599991</v>
      </c>
      <c r="BA23" s="40">
        <v>0</v>
      </c>
      <c r="BB23" s="40">
        <v>0</v>
      </c>
      <c r="BC23" s="40">
        <v>0</v>
      </c>
      <c r="BD23" s="40">
        <v>0</v>
      </c>
      <c r="BE23" s="40">
        <v>0</v>
      </c>
      <c r="BF23" s="40">
        <v>0.8484052782</v>
      </c>
      <c r="BG23" s="40">
        <v>6.0858167600000013E-2</v>
      </c>
      <c r="BH23" s="40">
        <v>1.6124393932000001</v>
      </c>
      <c r="BI23" s="40">
        <v>0</v>
      </c>
      <c r="BJ23" s="40">
        <v>2.6727218700000006</v>
      </c>
      <c r="BK23" s="41">
        <f>SUM(C23:BJ23)</f>
        <v>112.84210986666668</v>
      </c>
      <c r="BL23" s="42"/>
      <c r="BN23" s="42"/>
    </row>
    <row r="24" spans="1:67" x14ac:dyDescent="0.2">
      <c r="A24" s="17"/>
      <c r="B24" s="34" t="s">
        <v>103</v>
      </c>
      <c r="C24" s="40">
        <v>0</v>
      </c>
      <c r="D24" s="40">
        <v>0.60039954423333308</v>
      </c>
      <c r="E24" s="40">
        <v>0</v>
      </c>
      <c r="F24" s="40">
        <v>0</v>
      </c>
      <c r="G24" s="40">
        <v>0</v>
      </c>
      <c r="H24" s="40">
        <v>0.15324866876666668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40">
        <v>0</v>
      </c>
      <c r="O24" s="40">
        <v>0</v>
      </c>
      <c r="P24" s="40">
        <v>0</v>
      </c>
      <c r="Q24" s="40">
        <v>0</v>
      </c>
      <c r="R24" s="40">
        <v>5.2495740633333322E-2</v>
      </c>
      <c r="S24" s="40">
        <v>0</v>
      </c>
      <c r="T24" s="40">
        <v>0.39207007233333341</v>
      </c>
      <c r="U24" s="40">
        <v>0</v>
      </c>
      <c r="V24" s="40">
        <v>6.7091694033333316E-2</v>
      </c>
      <c r="W24" s="40">
        <v>0</v>
      </c>
      <c r="X24" s="40">
        <v>0</v>
      </c>
      <c r="Y24" s="40">
        <v>0</v>
      </c>
      <c r="Z24" s="40">
        <v>0</v>
      </c>
      <c r="AA24" s="40">
        <v>0</v>
      </c>
      <c r="AB24" s="40">
        <v>2.9263237742999917</v>
      </c>
      <c r="AC24" s="40">
        <v>0.44863010093333328</v>
      </c>
      <c r="AD24" s="40">
        <v>0</v>
      </c>
      <c r="AE24" s="40">
        <v>0</v>
      </c>
      <c r="AF24" s="40">
        <v>2.6175896952</v>
      </c>
      <c r="AG24" s="40">
        <v>0</v>
      </c>
      <c r="AH24" s="40">
        <v>0</v>
      </c>
      <c r="AI24" s="40">
        <v>0</v>
      </c>
      <c r="AJ24" s="40">
        <v>0</v>
      </c>
      <c r="AK24" s="40">
        <v>0</v>
      </c>
      <c r="AL24" s="40">
        <v>1.6434033053666663</v>
      </c>
      <c r="AM24" s="40">
        <v>0.18268476586666665</v>
      </c>
      <c r="AN24" s="40">
        <v>7.0721649999999997E-2</v>
      </c>
      <c r="AO24" s="40">
        <v>0</v>
      </c>
      <c r="AP24" s="40">
        <v>0.94302817343333323</v>
      </c>
      <c r="AQ24" s="40">
        <v>0</v>
      </c>
      <c r="AR24" s="40">
        <v>0</v>
      </c>
      <c r="AS24" s="40">
        <v>0</v>
      </c>
      <c r="AT24" s="40">
        <v>0</v>
      </c>
      <c r="AU24" s="40">
        <v>0</v>
      </c>
      <c r="AV24" s="40">
        <v>2.7206521127666661</v>
      </c>
      <c r="AW24" s="40">
        <v>4.9331199745000003</v>
      </c>
      <c r="AX24" s="40">
        <v>0</v>
      </c>
      <c r="AY24" s="40">
        <v>0</v>
      </c>
      <c r="AZ24" s="40">
        <v>2.1892632110666668</v>
      </c>
      <c r="BA24" s="40">
        <v>0</v>
      </c>
      <c r="BB24" s="40">
        <v>0</v>
      </c>
      <c r="BC24" s="40">
        <v>0</v>
      </c>
      <c r="BD24" s="40">
        <v>0</v>
      </c>
      <c r="BE24" s="40">
        <v>0</v>
      </c>
      <c r="BF24" s="40">
        <v>0.37675298903333337</v>
      </c>
      <c r="BG24" s="40">
        <v>0.2313676998333333</v>
      </c>
      <c r="BH24" s="40">
        <v>0.48782635326666662</v>
      </c>
      <c r="BI24" s="40">
        <v>0</v>
      </c>
      <c r="BJ24" s="40">
        <v>0.3244134293</v>
      </c>
      <c r="BK24" s="41">
        <f>SUM(C24:BJ24)</f>
        <v>21.361082954866664</v>
      </c>
      <c r="BL24" s="42"/>
      <c r="BM24" s="43"/>
      <c r="BN24" s="42"/>
    </row>
    <row r="25" spans="1:67" x14ac:dyDescent="0.2">
      <c r="A25" s="17"/>
      <c r="B25" s="34" t="s">
        <v>104</v>
      </c>
      <c r="C25" s="40">
        <v>0</v>
      </c>
      <c r="D25" s="40">
        <v>8.1616712179666706</v>
      </c>
      <c r="E25" s="40">
        <v>0</v>
      </c>
      <c r="F25" s="40">
        <v>0</v>
      </c>
      <c r="G25" s="40">
        <v>0</v>
      </c>
      <c r="H25" s="40">
        <v>0.32816233060000011</v>
      </c>
      <c r="I25" s="40">
        <v>1.6135136556333334</v>
      </c>
      <c r="J25" s="40">
        <v>3.4227397556333341</v>
      </c>
      <c r="K25" s="40">
        <v>0</v>
      </c>
      <c r="L25" s="40">
        <v>0.57212410046666662</v>
      </c>
      <c r="M25" s="40">
        <v>0</v>
      </c>
      <c r="N25" s="40">
        <v>0</v>
      </c>
      <c r="O25" s="40">
        <v>0</v>
      </c>
      <c r="P25" s="40">
        <v>0</v>
      </c>
      <c r="Q25" s="40">
        <v>0</v>
      </c>
      <c r="R25" s="40">
        <v>0.17534764986666668</v>
      </c>
      <c r="S25" s="40">
        <v>0</v>
      </c>
      <c r="T25" s="40">
        <v>0</v>
      </c>
      <c r="U25" s="40">
        <v>0</v>
      </c>
      <c r="V25" s="40">
        <v>0.1046147008</v>
      </c>
      <c r="W25" s="40">
        <v>0</v>
      </c>
      <c r="X25" s="40">
        <v>0</v>
      </c>
      <c r="Y25" s="40">
        <v>0</v>
      </c>
      <c r="Z25" s="40">
        <v>0</v>
      </c>
      <c r="AA25" s="40">
        <v>0</v>
      </c>
      <c r="AB25" s="40">
        <v>0.67717316486666679</v>
      </c>
      <c r="AC25" s="40">
        <v>0.58801577660000004</v>
      </c>
      <c r="AD25" s="40">
        <v>1.7553796854000006</v>
      </c>
      <c r="AE25" s="40">
        <v>0</v>
      </c>
      <c r="AF25" s="40">
        <v>4.4596095564666669</v>
      </c>
      <c r="AG25" s="40">
        <v>0</v>
      </c>
      <c r="AH25" s="40">
        <v>0</v>
      </c>
      <c r="AI25" s="40">
        <v>0</v>
      </c>
      <c r="AJ25" s="40">
        <v>0</v>
      </c>
      <c r="AK25" s="40">
        <v>0</v>
      </c>
      <c r="AL25" s="40">
        <v>0.41430962979999997</v>
      </c>
      <c r="AM25" s="40">
        <v>2.5694089933333338E-2</v>
      </c>
      <c r="AN25" s="40">
        <v>0.10036882769999997</v>
      </c>
      <c r="AO25" s="40">
        <v>0</v>
      </c>
      <c r="AP25" s="40">
        <v>1.0637773177000003</v>
      </c>
      <c r="AQ25" s="40">
        <v>0</v>
      </c>
      <c r="AR25" s="40">
        <v>0</v>
      </c>
      <c r="AS25" s="40">
        <v>0</v>
      </c>
      <c r="AT25" s="40">
        <v>0</v>
      </c>
      <c r="AU25" s="40">
        <v>0</v>
      </c>
      <c r="AV25" s="40">
        <v>1.8248263292000007</v>
      </c>
      <c r="AW25" s="40">
        <v>18.730706158433328</v>
      </c>
      <c r="AX25" s="40">
        <v>11.808220176433334</v>
      </c>
      <c r="AY25" s="40">
        <v>0</v>
      </c>
      <c r="AZ25" s="40">
        <v>3.927812352866666</v>
      </c>
      <c r="BA25" s="40">
        <v>0</v>
      </c>
      <c r="BB25" s="40">
        <v>0</v>
      </c>
      <c r="BC25" s="40">
        <v>0</v>
      </c>
      <c r="BD25" s="40">
        <v>0</v>
      </c>
      <c r="BE25" s="40">
        <v>0</v>
      </c>
      <c r="BF25" s="40">
        <v>0.30531124796666681</v>
      </c>
      <c r="BG25" s="40">
        <v>0</v>
      </c>
      <c r="BH25" s="40">
        <v>0</v>
      </c>
      <c r="BI25" s="40">
        <v>0</v>
      </c>
      <c r="BJ25" s="40">
        <v>0.57768123390000004</v>
      </c>
      <c r="BK25" s="41">
        <f>SUM(C25:BJ25)</f>
        <v>60.637058958233339</v>
      </c>
      <c r="BM25" s="42"/>
      <c r="BO25" s="42"/>
    </row>
    <row r="26" spans="1:67" x14ac:dyDescent="0.2">
      <c r="A26" s="17"/>
      <c r="B26" s="34" t="s">
        <v>105</v>
      </c>
      <c r="C26" s="40">
        <v>0</v>
      </c>
      <c r="D26" s="40">
        <v>0.66209474720000006</v>
      </c>
      <c r="E26" s="40">
        <v>0</v>
      </c>
      <c r="F26" s="40">
        <v>0</v>
      </c>
      <c r="G26" s="40">
        <v>0</v>
      </c>
      <c r="H26" s="40">
        <v>1.2844894525333328</v>
      </c>
      <c r="I26" s="40">
        <v>61.281538819266615</v>
      </c>
      <c r="J26" s="40">
        <v>32.977654342766662</v>
      </c>
      <c r="K26" s="40">
        <v>0</v>
      </c>
      <c r="L26" s="40">
        <v>8.2059321390000015</v>
      </c>
      <c r="M26" s="40">
        <v>0</v>
      </c>
      <c r="N26" s="40">
        <v>0</v>
      </c>
      <c r="O26" s="40">
        <v>0</v>
      </c>
      <c r="P26" s="40">
        <v>0</v>
      </c>
      <c r="Q26" s="40">
        <v>0</v>
      </c>
      <c r="R26" s="40">
        <v>1.4823351887666658</v>
      </c>
      <c r="S26" s="40">
        <v>7.9961666798333351</v>
      </c>
      <c r="T26" s="40">
        <v>28.315377866133332</v>
      </c>
      <c r="U26" s="40">
        <v>0</v>
      </c>
      <c r="V26" s="40">
        <v>1.2305160261333334</v>
      </c>
      <c r="W26" s="40">
        <v>0</v>
      </c>
      <c r="X26" s="40">
        <v>0</v>
      </c>
      <c r="Y26" s="40">
        <v>0</v>
      </c>
      <c r="Z26" s="40">
        <v>0</v>
      </c>
      <c r="AA26" s="40">
        <v>0</v>
      </c>
      <c r="AB26" s="40">
        <v>3.420889349666667</v>
      </c>
      <c r="AC26" s="40">
        <v>22.4405962718</v>
      </c>
      <c r="AD26" s="40">
        <v>1.5604894745666666</v>
      </c>
      <c r="AE26" s="40">
        <v>0</v>
      </c>
      <c r="AF26" s="40">
        <v>69.618725940466646</v>
      </c>
      <c r="AG26" s="40">
        <v>0</v>
      </c>
      <c r="AH26" s="40">
        <v>0</v>
      </c>
      <c r="AI26" s="40">
        <v>0</v>
      </c>
      <c r="AJ26" s="40">
        <v>0</v>
      </c>
      <c r="AK26" s="40">
        <v>0</v>
      </c>
      <c r="AL26" s="40">
        <v>3.5769333673000037</v>
      </c>
      <c r="AM26" s="40">
        <v>10.06160588693333</v>
      </c>
      <c r="AN26" s="40">
        <v>10.702017726300001</v>
      </c>
      <c r="AO26" s="40">
        <v>0</v>
      </c>
      <c r="AP26" s="40">
        <v>12.706274876199997</v>
      </c>
      <c r="AQ26" s="40">
        <v>0</v>
      </c>
      <c r="AR26" s="40">
        <v>0</v>
      </c>
      <c r="AS26" s="40">
        <v>0</v>
      </c>
      <c r="AT26" s="40">
        <v>0</v>
      </c>
      <c r="AU26" s="40">
        <v>0</v>
      </c>
      <c r="AV26" s="40">
        <v>8.4380383471000027</v>
      </c>
      <c r="AW26" s="40">
        <v>57.717552194167027</v>
      </c>
      <c r="AX26" s="40">
        <v>0</v>
      </c>
      <c r="AY26" s="40">
        <v>0</v>
      </c>
      <c r="AZ26" s="40">
        <v>24.554093841799997</v>
      </c>
      <c r="BA26" s="40">
        <v>0</v>
      </c>
      <c r="BB26" s="40">
        <v>0</v>
      </c>
      <c r="BC26" s="40">
        <v>0</v>
      </c>
      <c r="BD26" s="40">
        <v>0</v>
      </c>
      <c r="BE26" s="40">
        <v>0</v>
      </c>
      <c r="BF26" s="40">
        <v>1.5097935983666673</v>
      </c>
      <c r="BG26" s="40">
        <v>4.3884238187666664</v>
      </c>
      <c r="BH26" s="40">
        <v>7.8635659262666673</v>
      </c>
      <c r="BI26" s="40">
        <v>0</v>
      </c>
      <c r="BJ26" s="40">
        <v>4.2993210911666671</v>
      </c>
      <c r="BK26" s="41">
        <f>SUM(C26:BJ26)</f>
        <v>386.29442697250039</v>
      </c>
      <c r="BL26" s="42"/>
      <c r="BN26" s="42"/>
    </row>
    <row r="27" spans="1:67" x14ac:dyDescent="0.2">
      <c r="A27" s="17"/>
      <c r="B27" s="26" t="s">
        <v>90</v>
      </c>
      <c r="C27" s="38">
        <f>SUM(C23:C26)</f>
        <v>0</v>
      </c>
      <c r="D27" s="38">
        <f t="shared" ref="D27:BJ27" si="7">SUM(D23:D26)</f>
        <v>10.08351078886667</v>
      </c>
      <c r="E27" s="38">
        <f t="shared" si="7"/>
        <v>0</v>
      </c>
      <c r="F27" s="38">
        <f t="shared" si="7"/>
        <v>0</v>
      </c>
      <c r="G27" s="38">
        <f t="shared" si="7"/>
        <v>0</v>
      </c>
      <c r="H27" s="38">
        <f t="shared" si="7"/>
        <v>2.3434089518666665</v>
      </c>
      <c r="I27" s="38">
        <f t="shared" si="7"/>
        <v>63.885943577566614</v>
      </c>
      <c r="J27" s="38">
        <f t="shared" si="7"/>
        <v>38.094866394299999</v>
      </c>
      <c r="K27" s="38">
        <f t="shared" si="7"/>
        <v>0</v>
      </c>
      <c r="L27" s="38">
        <f t="shared" si="7"/>
        <v>9.8600349545000014</v>
      </c>
      <c r="M27" s="38">
        <f t="shared" si="7"/>
        <v>0</v>
      </c>
      <c r="N27" s="38">
        <f t="shared" si="7"/>
        <v>0</v>
      </c>
      <c r="O27" s="38">
        <f t="shared" si="7"/>
        <v>0</v>
      </c>
      <c r="P27" s="38">
        <f t="shared" si="7"/>
        <v>0</v>
      </c>
      <c r="Q27" s="38">
        <f t="shared" si="7"/>
        <v>0</v>
      </c>
      <c r="R27" s="38">
        <f t="shared" si="7"/>
        <v>2.073323640099999</v>
      </c>
      <c r="S27" s="38">
        <f t="shared" si="7"/>
        <v>7.9961666798333351</v>
      </c>
      <c r="T27" s="38">
        <f t="shared" si="7"/>
        <v>28.707447938466665</v>
      </c>
      <c r="U27" s="38">
        <f t="shared" si="7"/>
        <v>0</v>
      </c>
      <c r="V27" s="38">
        <f t="shared" si="7"/>
        <v>1.4662481315333333</v>
      </c>
      <c r="W27" s="38">
        <f t="shared" si="7"/>
        <v>0</v>
      </c>
      <c r="X27" s="38">
        <f t="shared" si="7"/>
        <v>0</v>
      </c>
      <c r="Y27" s="38">
        <f t="shared" si="7"/>
        <v>0</v>
      </c>
      <c r="Z27" s="38">
        <f t="shared" si="7"/>
        <v>0</v>
      </c>
      <c r="AA27" s="38">
        <f t="shared" si="7"/>
        <v>0</v>
      </c>
      <c r="AB27" s="38">
        <f t="shared" si="7"/>
        <v>11.654313724400001</v>
      </c>
      <c r="AC27" s="38">
        <f t="shared" si="7"/>
        <v>23.780948262666666</v>
      </c>
      <c r="AD27" s="38">
        <f t="shared" si="7"/>
        <v>5.5018970449000006</v>
      </c>
      <c r="AE27" s="38">
        <f t="shared" si="7"/>
        <v>0</v>
      </c>
      <c r="AF27" s="38">
        <f t="shared" si="7"/>
        <v>89.714362683533309</v>
      </c>
      <c r="AG27" s="38">
        <f t="shared" si="7"/>
        <v>0</v>
      </c>
      <c r="AH27" s="38">
        <f t="shared" si="7"/>
        <v>0</v>
      </c>
      <c r="AI27" s="38">
        <f t="shared" si="7"/>
        <v>0</v>
      </c>
      <c r="AJ27" s="38">
        <f t="shared" si="7"/>
        <v>0</v>
      </c>
      <c r="AK27" s="38">
        <f t="shared" si="7"/>
        <v>0</v>
      </c>
      <c r="AL27" s="38">
        <f t="shared" si="7"/>
        <v>10.928551435700005</v>
      </c>
      <c r="AM27" s="38">
        <f t="shared" si="7"/>
        <v>12.897052515066664</v>
      </c>
      <c r="AN27" s="38">
        <f t="shared" si="7"/>
        <v>10.873108204000001</v>
      </c>
      <c r="AO27" s="38">
        <f t="shared" si="7"/>
        <v>0</v>
      </c>
      <c r="AP27" s="38">
        <f t="shared" si="7"/>
        <v>21.271874617533328</v>
      </c>
      <c r="AQ27" s="38">
        <f t="shared" si="7"/>
        <v>0</v>
      </c>
      <c r="AR27" s="38">
        <f t="shared" si="7"/>
        <v>0</v>
      </c>
      <c r="AS27" s="38">
        <f t="shared" si="7"/>
        <v>0</v>
      </c>
      <c r="AT27" s="38">
        <f t="shared" si="7"/>
        <v>0</v>
      </c>
      <c r="AU27" s="38">
        <f t="shared" si="7"/>
        <v>0</v>
      </c>
      <c r="AV27" s="38">
        <f t="shared" si="7"/>
        <v>18.953084149600006</v>
      </c>
      <c r="AW27" s="38">
        <f t="shared" si="7"/>
        <v>116.23973154613368</v>
      </c>
      <c r="AX27" s="38">
        <f t="shared" si="7"/>
        <v>20.608232383500003</v>
      </c>
      <c r="AY27" s="38">
        <f t="shared" si="7"/>
        <v>0</v>
      </c>
      <c r="AZ27" s="38">
        <f t="shared" si="7"/>
        <v>48.641689031333321</v>
      </c>
      <c r="BA27" s="38">
        <f t="shared" si="7"/>
        <v>0</v>
      </c>
      <c r="BB27" s="38">
        <f t="shared" si="7"/>
        <v>0</v>
      </c>
      <c r="BC27" s="38">
        <f t="shared" si="7"/>
        <v>0</v>
      </c>
      <c r="BD27" s="38">
        <f t="shared" si="7"/>
        <v>0</v>
      </c>
      <c r="BE27" s="38">
        <f t="shared" si="7"/>
        <v>0</v>
      </c>
      <c r="BF27" s="38">
        <f t="shared" si="7"/>
        <v>3.0402631135666676</v>
      </c>
      <c r="BG27" s="38">
        <f t="shared" si="7"/>
        <v>4.6806496861999998</v>
      </c>
      <c r="BH27" s="38">
        <f t="shared" si="7"/>
        <v>9.9638316727333347</v>
      </c>
      <c r="BI27" s="38">
        <f t="shared" si="7"/>
        <v>0</v>
      </c>
      <c r="BJ27" s="38">
        <f t="shared" si="7"/>
        <v>7.8741376243666679</v>
      </c>
      <c r="BK27" s="38">
        <f>SUM(BK23:BK26)</f>
        <v>581.13467875226706</v>
      </c>
    </row>
    <row r="28" spans="1:67" x14ac:dyDescent="0.2">
      <c r="A28" s="17"/>
      <c r="B28" s="27" t="s">
        <v>80</v>
      </c>
      <c r="C28" s="38">
        <f t="shared" ref="C28:AH28" si="8">C9+C12+C15+C18+C21+C27</f>
        <v>0</v>
      </c>
      <c r="D28" s="38">
        <f t="shared" si="8"/>
        <v>115.64571417936666</v>
      </c>
      <c r="E28" s="38">
        <f t="shared" si="8"/>
        <v>47.837175042200002</v>
      </c>
      <c r="F28" s="38">
        <f t="shared" si="8"/>
        <v>0</v>
      </c>
      <c r="G28" s="38">
        <f t="shared" si="8"/>
        <v>0</v>
      </c>
      <c r="H28" s="38">
        <f t="shared" si="8"/>
        <v>6.5649583447999964</v>
      </c>
      <c r="I28" s="38">
        <f t="shared" si="8"/>
        <v>3123.9896019227658</v>
      </c>
      <c r="J28" s="38">
        <f t="shared" si="8"/>
        <v>2045.4160678268379</v>
      </c>
      <c r="K28" s="38">
        <f t="shared" si="8"/>
        <v>0</v>
      </c>
      <c r="L28" s="38">
        <f t="shared" si="8"/>
        <v>55.940833170200001</v>
      </c>
      <c r="M28" s="38">
        <f t="shared" si="8"/>
        <v>0</v>
      </c>
      <c r="N28" s="38">
        <f t="shared" si="8"/>
        <v>0</v>
      </c>
      <c r="O28" s="38">
        <f t="shared" si="8"/>
        <v>0</v>
      </c>
      <c r="P28" s="38">
        <f t="shared" si="8"/>
        <v>0</v>
      </c>
      <c r="Q28" s="38">
        <f t="shared" si="8"/>
        <v>0</v>
      </c>
      <c r="R28" s="38">
        <f t="shared" si="8"/>
        <v>4.3525625100666652</v>
      </c>
      <c r="S28" s="38">
        <f t="shared" si="8"/>
        <v>37.974812011600001</v>
      </c>
      <c r="T28" s="38">
        <f t="shared" si="8"/>
        <v>307.27703231423334</v>
      </c>
      <c r="U28" s="38">
        <f t="shared" si="8"/>
        <v>0</v>
      </c>
      <c r="V28" s="38">
        <f t="shared" si="8"/>
        <v>5.1102933302999993</v>
      </c>
      <c r="W28" s="38">
        <f t="shared" si="8"/>
        <v>0</v>
      </c>
      <c r="X28" s="38">
        <f t="shared" si="8"/>
        <v>0</v>
      </c>
      <c r="Y28" s="38">
        <f t="shared" si="8"/>
        <v>0</v>
      </c>
      <c r="Z28" s="38">
        <f t="shared" si="8"/>
        <v>0</v>
      </c>
      <c r="AA28" s="38">
        <f t="shared" si="8"/>
        <v>0</v>
      </c>
      <c r="AB28" s="38">
        <f t="shared" si="8"/>
        <v>16.760875113266668</v>
      </c>
      <c r="AC28" s="38">
        <f t="shared" si="8"/>
        <v>175.60813199012279</v>
      </c>
      <c r="AD28" s="38">
        <f t="shared" si="8"/>
        <v>45.05617822666666</v>
      </c>
      <c r="AE28" s="38">
        <f t="shared" si="8"/>
        <v>0</v>
      </c>
      <c r="AF28" s="38">
        <f t="shared" si="8"/>
        <v>188.67260679669982</v>
      </c>
      <c r="AG28" s="38">
        <f t="shared" si="8"/>
        <v>0</v>
      </c>
      <c r="AH28" s="38">
        <f t="shared" si="8"/>
        <v>0</v>
      </c>
      <c r="AI28" s="38">
        <f t="shared" ref="AI28:BK28" si="9">AI9+AI12+AI15+AI18+AI21+AI27</f>
        <v>0</v>
      </c>
      <c r="AJ28" s="38">
        <f t="shared" si="9"/>
        <v>0</v>
      </c>
      <c r="AK28" s="38">
        <f t="shared" si="9"/>
        <v>0</v>
      </c>
      <c r="AL28" s="38">
        <f t="shared" si="9"/>
        <v>14.794555251100004</v>
      </c>
      <c r="AM28" s="38">
        <f t="shared" si="9"/>
        <v>63.092856246533316</v>
      </c>
      <c r="AN28" s="38">
        <f t="shared" si="9"/>
        <v>530.49595020573338</v>
      </c>
      <c r="AO28" s="38">
        <f t="shared" si="9"/>
        <v>0</v>
      </c>
      <c r="AP28" s="38">
        <f t="shared" si="9"/>
        <v>58.099383784366673</v>
      </c>
      <c r="AQ28" s="38">
        <f t="shared" si="9"/>
        <v>0</v>
      </c>
      <c r="AR28" s="38">
        <f t="shared" si="9"/>
        <v>0</v>
      </c>
      <c r="AS28" s="38">
        <f t="shared" si="9"/>
        <v>0</v>
      </c>
      <c r="AT28" s="38">
        <f t="shared" si="9"/>
        <v>0</v>
      </c>
      <c r="AU28" s="38">
        <f t="shared" si="9"/>
        <v>0</v>
      </c>
      <c r="AV28" s="38">
        <f t="shared" si="9"/>
        <v>24.778782301566679</v>
      </c>
      <c r="AW28" s="38">
        <f t="shared" si="9"/>
        <v>445.50933968616448</v>
      </c>
      <c r="AX28" s="38">
        <f t="shared" si="9"/>
        <v>26.053237028866668</v>
      </c>
      <c r="AY28" s="38">
        <f t="shared" si="9"/>
        <v>0</v>
      </c>
      <c r="AZ28" s="38">
        <f t="shared" si="9"/>
        <v>96.693411240999978</v>
      </c>
      <c r="BA28" s="38">
        <f t="shared" si="9"/>
        <v>0</v>
      </c>
      <c r="BB28" s="38">
        <f t="shared" si="9"/>
        <v>0</v>
      </c>
      <c r="BC28" s="38">
        <f t="shared" si="9"/>
        <v>0</v>
      </c>
      <c r="BD28" s="38">
        <f t="shared" si="9"/>
        <v>0</v>
      </c>
      <c r="BE28" s="38">
        <f t="shared" si="9"/>
        <v>0</v>
      </c>
      <c r="BF28" s="38">
        <f t="shared" si="9"/>
        <v>4.3733907634666673</v>
      </c>
      <c r="BG28" s="38">
        <f t="shared" si="9"/>
        <v>89.667905322033334</v>
      </c>
      <c r="BH28" s="38">
        <f t="shared" si="9"/>
        <v>42.625189015766665</v>
      </c>
      <c r="BI28" s="38">
        <f t="shared" si="9"/>
        <v>0</v>
      </c>
      <c r="BJ28" s="38">
        <f t="shared" si="9"/>
        <v>9.571156090266669</v>
      </c>
      <c r="BK28" s="38">
        <f t="shared" si="9"/>
        <v>7581.9619997159907</v>
      </c>
    </row>
    <row r="29" spans="1:67" ht="3.75" customHeight="1" x14ac:dyDescent="0.2">
      <c r="A29" s="17"/>
      <c r="B29" s="28"/>
      <c r="C29" s="58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9"/>
    </row>
    <row r="30" spans="1:67" x14ac:dyDescent="0.2">
      <c r="A30" s="17" t="s">
        <v>1</v>
      </c>
      <c r="B30" s="24" t="s">
        <v>7</v>
      </c>
      <c r="C30" s="58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9"/>
    </row>
    <row r="31" spans="1:67" s="5" customFormat="1" x14ac:dyDescent="0.2">
      <c r="A31" s="17" t="s">
        <v>76</v>
      </c>
      <c r="B31" s="25" t="s">
        <v>2</v>
      </c>
      <c r="C31" s="60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2"/>
    </row>
    <row r="32" spans="1:67" s="50" customFormat="1" x14ac:dyDescent="0.2">
      <c r="A32" s="47"/>
      <c r="B32" s="48" t="s">
        <v>106</v>
      </c>
      <c r="C32" s="40">
        <v>0</v>
      </c>
      <c r="D32" s="40">
        <v>0.73312799369999981</v>
      </c>
      <c r="E32" s="40">
        <v>0</v>
      </c>
      <c r="F32" s="40">
        <v>0</v>
      </c>
      <c r="G32" s="40">
        <v>0</v>
      </c>
      <c r="H32" s="40">
        <v>13.627691672799983</v>
      </c>
      <c r="I32" s="40">
        <v>3.2872247899999998E-2</v>
      </c>
      <c r="J32" s="40">
        <v>0</v>
      </c>
      <c r="K32" s="40">
        <v>0</v>
      </c>
      <c r="L32" s="40">
        <v>1.3781723890000002</v>
      </c>
      <c r="M32" s="40">
        <v>0</v>
      </c>
      <c r="N32" s="40">
        <v>0</v>
      </c>
      <c r="O32" s="40">
        <v>0</v>
      </c>
      <c r="P32" s="40">
        <v>0</v>
      </c>
      <c r="Q32" s="40">
        <v>0</v>
      </c>
      <c r="R32" s="40">
        <v>8.1490895989333492</v>
      </c>
      <c r="S32" s="40">
        <v>0</v>
      </c>
      <c r="T32" s="40">
        <v>0</v>
      </c>
      <c r="U32" s="40">
        <v>0</v>
      </c>
      <c r="V32" s="40">
        <v>0.45873478903333331</v>
      </c>
      <c r="W32" s="40">
        <v>0</v>
      </c>
      <c r="X32" s="40">
        <v>0</v>
      </c>
      <c r="Y32" s="40">
        <v>0</v>
      </c>
      <c r="Z32" s="40">
        <v>0</v>
      </c>
      <c r="AA32" s="40">
        <v>0</v>
      </c>
      <c r="AB32" s="40">
        <v>85.767824739866683</v>
      </c>
      <c r="AC32" s="40">
        <v>1.2016227801666666</v>
      </c>
      <c r="AD32" s="40">
        <v>0</v>
      </c>
      <c r="AE32" s="40">
        <v>0</v>
      </c>
      <c r="AF32" s="40">
        <v>25.482536518466688</v>
      </c>
      <c r="AG32" s="40">
        <v>0</v>
      </c>
      <c r="AH32" s="40">
        <v>0</v>
      </c>
      <c r="AI32" s="40">
        <v>0</v>
      </c>
      <c r="AJ32" s="40">
        <v>0</v>
      </c>
      <c r="AK32" s="40">
        <v>0</v>
      </c>
      <c r="AL32" s="40">
        <v>68.444875016333569</v>
      </c>
      <c r="AM32" s="40">
        <v>0.5876686457000001</v>
      </c>
      <c r="AN32" s="40">
        <v>0</v>
      </c>
      <c r="AO32" s="40">
        <v>0</v>
      </c>
      <c r="AP32" s="40">
        <v>8.1055289064666667</v>
      </c>
      <c r="AQ32" s="40">
        <v>0</v>
      </c>
      <c r="AR32" s="40">
        <v>0</v>
      </c>
      <c r="AS32" s="40">
        <v>0</v>
      </c>
      <c r="AT32" s="40">
        <v>0</v>
      </c>
      <c r="AU32" s="40">
        <v>0</v>
      </c>
      <c r="AV32" s="40">
        <v>317.80808578223861</v>
      </c>
      <c r="AW32" s="40">
        <v>6.3940961307666644</v>
      </c>
      <c r="AX32" s="40">
        <v>0</v>
      </c>
      <c r="AY32" s="40">
        <v>0</v>
      </c>
      <c r="AZ32" s="40">
        <v>59.734660789033342</v>
      </c>
      <c r="BA32" s="40">
        <v>0</v>
      </c>
      <c r="BB32" s="40">
        <v>0</v>
      </c>
      <c r="BC32" s="40">
        <v>0</v>
      </c>
      <c r="BD32" s="40">
        <v>0</v>
      </c>
      <c r="BE32" s="40">
        <v>0</v>
      </c>
      <c r="BF32" s="40">
        <v>58.336610928133425</v>
      </c>
      <c r="BG32" s="40">
        <v>0.13355890223333333</v>
      </c>
      <c r="BH32" s="40">
        <v>0</v>
      </c>
      <c r="BI32" s="40">
        <v>0</v>
      </c>
      <c r="BJ32" s="40">
        <v>3.4027842025333328</v>
      </c>
      <c r="BK32" s="49">
        <f>SUM(C32:BJ32)</f>
        <v>659.77954203330557</v>
      </c>
    </row>
    <row r="33" spans="1:67" s="5" customFormat="1" x14ac:dyDescent="0.2">
      <c r="A33" s="17"/>
      <c r="B33" s="26" t="s">
        <v>85</v>
      </c>
      <c r="C33" s="38">
        <f>SUM(C32)</f>
        <v>0</v>
      </c>
      <c r="D33" s="38">
        <f t="shared" ref="D33:BJ33" si="10">SUM(D32)</f>
        <v>0.73312799369999981</v>
      </c>
      <c r="E33" s="38">
        <f t="shared" si="10"/>
        <v>0</v>
      </c>
      <c r="F33" s="38">
        <f t="shared" si="10"/>
        <v>0</v>
      </c>
      <c r="G33" s="38">
        <f t="shared" si="10"/>
        <v>0</v>
      </c>
      <c r="H33" s="38">
        <f t="shared" si="10"/>
        <v>13.627691672799983</v>
      </c>
      <c r="I33" s="38">
        <f t="shared" si="10"/>
        <v>3.2872247899999998E-2</v>
      </c>
      <c r="J33" s="38">
        <f t="shared" si="10"/>
        <v>0</v>
      </c>
      <c r="K33" s="38">
        <f t="shared" si="10"/>
        <v>0</v>
      </c>
      <c r="L33" s="38">
        <f t="shared" si="10"/>
        <v>1.3781723890000002</v>
      </c>
      <c r="M33" s="38">
        <f t="shared" si="10"/>
        <v>0</v>
      </c>
      <c r="N33" s="38">
        <f t="shared" si="10"/>
        <v>0</v>
      </c>
      <c r="O33" s="38">
        <f t="shared" si="10"/>
        <v>0</v>
      </c>
      <c r="P33" s="38">
        <f t="shared" si="10"/>
        <v>0</v>
      </c>
      <c r="Q33" s="38">
        <f t="shared" si="10"/>
        <v>0</v>
      </c>
      <c r="R33" s="38">
        <f t="shared" si="10"/>
        <v>8.1490895989333492</v>
      </c>
      <c r="S33" s="38">
        <f t="shared" si="10"/>
        <v>0</v>
      </c>
      <c r="T33" s="38">
        <f t="shared" si="10"/>
        <v>0</v>
      </c>
      <c r="U33" s="38">
        <f t="shared" si="10"/>
        <v>0</v>
      </c>
      <c r="V33" s="38">
        <f t="shared" si="10"/>
        <v>0.45873478903333331</v>
      </c>
      <c r="W33" s="38">
        <f t="shared" si="10"/>
        <v>0</v>
      </c>
      <c r="X33" s="38">
        <f t="shared" si="10"/>
        <v>0</v>
      </c>
      <c r="Y33" s="38">
        <f t="shared" si="10"/>
        <v>0</v>
      </c>
      <c r="Z33" s="38">
        <f t="shared" si="10"/>
        <v>0</v>
      </c>
      <c r="AA33" s="38">
        <f t="shared" si="10"/>
        <v>0</v>
      </c>
      <c r="AB33" s="38">
        <f t="shared" si="10"/>
        <v>85.767824739866683</v>
      </c>
      <c r="AC33" s="38">
        <f t="shared" si="10"/>
        <v>1.2016227801666666</v>
      </c>
      <c r="AD33" s="38">
        <f t="shared" si="10"/>
        <v>0</v>
      </c>
      <c r="AE33" s="38">
        <f t="shared" si="10"/>
        <v>0</v>
      </c>
      <c r="AF33" s="38">
        <f t="shared" si="10"/>
        <v>25.482536518466688</v>
      </c>
      <c r="AG33" s="38">
        <f t="shared" si="10"/>
        <v>0</v>
      </c>
      <c r="AH33" s="38">
        <f t="shared" si="10"/>
        <v>0</v>
      </c>
      <c r="AI33" s="38">
        <f t="shared" si="10"/>
        <v>0</v>
      </c>
      <c r="AJ33" s="38">
        <f t="shared" si="10"/>
        <v>0</v>
      </c>
      <c r="AK33" s="38">
        <f t="shared" si="10"/>
        <v>0</v>
      </c>
      <c r="AL33" s="38">
        <f t="shared" si="10"/>
        <v>68.444875016333569</v>
      </c>
      <c r="AM33" s="38">
        <f t="shared" si="10"/>
        <v>0.5876686457000001</v>
      </c>
      <c r="AN33" s="38">
        <f t="shared" si="10"/>
        <v>0</v>
      </c>
      <c r="AO33" s="38">
        <f t="shared" si="10"/>
        <v>0</v>
      </c>
      <c r="AP33" s="38">
        <f t="shared" si="10"/>
        <v>8.1055289064666667</v>
      </c>
      <c r="AQ33" s="38">
        <f t="shared" si="10"/>
        <v>0</v>
      </c>
      <c r="AR33" s="38">
        <f t="shared" si="10"/>
        <v>0</v>
      </c>
      <c r="AS33" s="38">
        <f t="shared" si="10"/>
        <v>0</v>
      </c>
      <c r="AT33" s="38">
        <f t="shared" si="10"/>
        <v>0</v>
      </c>
      <c r="AU33" s="38">
        <f t="shared" si="10"/>
        <v>0</v>
      </c>
      <c r="AV33" s="38">
        <f t="shared" si="10"/>
        <v>317.80808578223861</v>
      </c>
      <c r="AW33" s="38">
        <f t="shared" si="10"/>
        <v>6.3940961307666644</v>
      </c>
      <c r="AX33" s="38">
        <f t="shared" si="10"/>
        <v>0</v>
      </c>
      <c r="AY33" s="38">
        <f t="shared" si="10"/>
        <v>0</v>
      </c>
      <c r="AZ33" s="38">
        <f t="shared" si="10"/>
        <v>59.734660789033342</v>
      </c>
      <c r="BA33" s="38">
        <f t="shared" si="10"/>
        <v>0</v>
      </c>
      <c r="BB33" s="38">
        <f t="shared" si="10"/>
        <v>0</v>
      </c>
      <c r="BC33" s="38">
        <f t="shared" si="10"/>
        <v>0</v>
      </c>
      <c r="BD33" s="38">
        <f t="shared" si="10"/>
        <v>0</v>
      </c>
      <c r="BE33" s="38">
        <f t="shared" si="10"/>
        <v>0</v>
      </c>
      <c r="BF33" s="38">
        <f t="shared" si="10"/>
        <v>58.336610928133425</v>
      </c>
      <c r="BG33" s="38">
        <f t="shared" si="10"/>
        <v>0.13355890223333333</v>
      </c>
      <c r="BH33" s="38">
        <f t="shared" si="10"/>
        <v>0</v>
      </c>
      <c r="BI33" s="38">
        <f t="shared" si="10"/>
        <v>0</v>
      </c>
      <c r="BJ33" s="38">
        <f t="shared" si="10"/>
        <v>3.4027842025333328</v>
      </c>
      <c r="BK33" s="38">
        <f>SUM(BK32)</f>
        <v>659.77954203330557</v>
      </c>
    </row>
    <row r="34" spans="1:67" x14ac:dyDescent="0.2">
      <c r="A34" s="17" t="s">
        <v>77</v>
      </c>
      <c r="B34" s="25" t="s">
        <v>15</v>
      </c>
      <c r="C34" s="58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9"/>
    </row>
    <row r="35" spans="1:67" x14ac:dyDescent="0.2">
      <c r="A35" s="17"/>
      <c r="B35" s="34" t="s">
        <v>127</v>
      </c>
      <c r="C35" s="40">
        <v>0</v>
      </c>
      <c r="D35" s="40">
        <v>0.33374916833333329</v>
      </c>
      <c r="E35" s="40">
        <v>0</v>
      </c>
      <c r="F35" s="40">
        <v>0</v>
      </c>
      <c r="G35" s="40">
        <v>0</v>
      </c>
      <c r="H35" s="40">
        <v>0.81406218636666672</v>
      </c>
      <c r="I35" s="40">
        <v>8.3570000000000005E-2</v>
      </c>
      <c r="J35" s="40">
        <v>0</v>
      </c>
      <c r="K35" s="40">
        <v>0</v>
      </c>
      <c r="L35" s="40">
        <v>1.3093857826666673</v>
      </c>
      <c r="M35" s="40">
        <v>0</v>
      </c>
      <c r="N35" s="40">
        <v>0</v>
      </c>
      <c r="O35" s="40">
        <v>0</v>
      </c>
      <c r="P35" s="40">
        <v>0</v>
      </c>
      <c r="Q35" s="40">
        <v>0</v>
      </c>
      <c r="R35" s="40">
        <v>0.55391139703333336</v>
      </c>
      <c r="S35" s="40">
        <v>0</v>
      </c>
      <c r="T35" s="40">
        <v>0</v>
      </c>
      <c r="U35" s="40">
        <v>0</v>
      </c>
      <c r="V35" s="40">
        <v>0.20608103653333334</v>
      </c>
      <c r="W35" s="40">
        <v>0</v>
      </c>
      <c r="X35" s="40">
        <v>0</v>
      </c>
      <c r="Y35" s="40">
        <v>0</v>
      </c>
      <c r="Z35" s="40">
        <v>0</v>
      </c>
      <c r="AA35" s="40">
        <v>0</v>
      </c>
      <c r="AB35" s="40">
        <v>33.386033053366681</v>
      </c>
      <c r="AC35" s="40">
        <v>6.9166898687333376</v>
      </c>
      <c r="AD35" s="40">
        <v>0</v>
      </c>
      <c r="AE35" s="40">
        <v>0</v>
      </c>
      <c r="AF35" s="40">
        <v>37.701809739933303</v>
      </c>
      <c r="AG35" s="40">
        <v>0</v>
      </c>
      <c r="AH35" s="40">
        <v>0</v>
      </c>
      <c r="AI35" s="40">
        <v>0</v>
      </c>
      <c r="AJ35" s="40">
        <v>0</v>
      </c>
      <c r="AK35" s="40">
        <v>0</v>
      </c>
      <c r="AL35" s="40">
        <v>33.057826332900085</v>
      </c>
      <c r="AM35" s="40">
        <v>3.4616970496999993</v>
      </c>
      <c r="AN35" s="40">
        <v>8.3493333333333336E-2</v>
      </c>
      <c r="AO35" s="40">
        <v>0</v>
      </c>
      <c r="AP35" s="40">
        <v>21.904712903533326</v>
      </c>
      <c r="AQ35" s="40">
        <v>0</v>
      </c>
      <c r="AR35" s="40">
        <v>0</v>
      </c>
      <c r="AS35" s="40">
        <v>0</v>
      </c>
      <c r="AT35" s="40">
        <v>0</v>
      </c>
      <c r="AU35" s="40">
        <v>0</v>
      </c>
      <c r="AV35" s="40">
        <v>5.5686568017666573</v>
      </c>
      <c r="AW35" s="40">
        <v>0.32537612623333345</v>
      </c>
      <c r="AX35" s="40">
        <v>0</v>
      </c>
      <c r="AY35" s="40">
        <v>0</v>
      </c>
      <c r="AZ35" s="40">
        <v>2.7950986508666675</v>
      </c>
      <c r="BA35" s="40">
        <v>0</v>
      </c>
      <c r="BB35" s="40">
        <v>0</v>
      </c>
      <c r="BC35" s="40">
        <v>0</v>
      </c>
      <c r="BD35" s="40">
        <v>0</v>
      </c>
      <c r="BE35" s="40">
        <v>0</v>
      </c>
      <c r="BF35" s="40">
        <v>3.0730938915666637</v>
      </c>
      <c r="BG35" s="40">
        <v>0.64620831686666658</v>
      </c>
      <c r="BH35" s="40">
        <v>0</v>
      </c>
      <c r="BI35" s="40">
        <v>0</v>
      </c>
      <c r="BJ35" s="40">
        <v>1.0204763305000002</v>
      </c>
      <c r="BK35" s="41">
        <f>SUM(C35:BJ35)</f>
        <v>153.24193197023337</v>
      </c>
      <c r="BM35" s="42"/>
      <c r="BO35" s="42"/>
    </row>
    <row r="36" spans="1:67" x14ac:dyDescent="0.2">
      <c r="A36" s="17"/>
      <c r="B36" s="34" t="s">
        <v>107</v>
      </c>
      <c r="C36" s="40">
        <v>0</v>
      </c>
      <c r="D36" s="40">
        <v>0.71047589040000014</v>
      </c>
      <c r="E36" s="40">
        <v>0</v>
      </c>
      <c r="F36" s="40">
        <v>0</v>
      </c>
      <c r="G36" s="40">
        <v>0</v>
      </c>
      <c r="H36" s="40">
        <v>5.4713079013666679</v>
      </c>
      <c r="I36" s="40">
        <v>1.4974033472666666</v>
      </c>
      <c r="J36" s="40">
        <v>0</v>
      </c>
      <c r="K36" s="40">
        <v>0</v>
      </c>
      <c r="L36" s="40">
        <v>2.8250600197666667</v>
      </c>
      <c r="M36" s="40">
        <v>0</v>
      </c>
      <c r="N36" s="40">
        <v>0</v>
      </c>
      <c r="O36" s="40">
        <v>0</v>
      </c>
      <c r="P36" s="40">
        <v>0</v>
      </c>
      <c r="Q36" s="40">
        <v>0</v>
      </c>
      <c r="R36" s="40">
        <v>1.8495202289000001</v>
      </c>
      <c r="S36" s="40">
        <v>0</v>
      </c>
      <c r="T36" s="40">
        <v>0</v>
      </c>
      <c r="U36" s="40">
        <v>0</v>
      </c>
      <c r="V36" s="40">
        <v>0.77792188009999996</v>
      </c>
      <c r="W36" s="40">
        <v>0</v>
      </c>
      <c r="X36" s="40">
        <v>0</v>
      </c>
      <c r="Y36" s="40">
        <v>0</v>
      </c>
      <c r="Z36" s="40">
        <v>0</v>
      </c>
      <c r="AA36" s="40">
        <v>0</v>
      </c>
      <c r="AB36" s="40">
        <v>41.447865519867037</v>
      </c>
      <c r="AC36" s="40">
        <v>2.9366583626999998</v>
      </c>
      <c r="AD36" s="40">
        <v>0</v>
      </c>
      <c r="AE36" s="40">
        <v>0</v>
      </c>
      <c r="AF36" s="40">
        <v>20.081865160899998</v>
      </c>
      <c r="AG36" s="40">
        <v>0</v>
      </c>
      <c r="AH36" s="40">
        <v>0</v>
      </c>
      <c r="AI36" s="40">
        <v>0</v>
      </c>
      <c r="AJ36" s="40">
        <v>0</v>
      </c>
      <c r="AK36" s="40">
        <v>0</v>
      </c>
      <c r="AL36" s="40">
        <v>34.351339213366792</v>
      </c>
      <c r="AM36" s="40">
        <v>0.18263717403333332</v>
      </c>
      <c r="AN36" s="40">
        <v>0</v>
      </c>
      <c r="AO36" s="40">
        <v>0</v>
      </c>
      <c r="AP36" s="40">
        <v>4.8839449683000025</v>
      </c>
      <c r="AQ36" s="40">
        <v>0</v>
      </c>
      <c r="AR36" s="40">
        <v>0</v>
      </c>
      <c r="AS36" s="40">
        <v>0</v>
      </c>
      <c r="AT36" s="40">
        <v>0</v>
      </c>
      <c r="AU36" s="40">
        <v>0</v>
      </c>
      <c r="AV36" s="40">
        <v>135.40401375086708</v>
      </c>
      <c r="AW36" s="40">
        <v>8.8437873262999975</v>
      </c>
      <c r="AX36" s="40">
        <v>0</v>
      </c>
      <c r="AY36" s="40">
        <v>0</v>
      </c>
      <c r="AZ36" s="40">
        <v>76.138083202866596</v>
      </c>
      <c r="BA36" s="40">
        <v>0</v>
      </c>
      <c r="BB36" s="40">
        <v>0</v>
      </c>
      <c r="BC36" s="40">
        <v>0</v>
      </c>
      <c r="BD36" s="40">
        <v>0</v>
      </c>
      <c r="BE36" s="40">
        <v>0</v>
      </c>
      <c r="BF36" s="40">
        <v>22.18614668353333</v>
      </c>
      <c r="BG36" s="40">
        <v>3.6024947167333337</v>
      </c>
      <c r="BH36" s="40">
        <v>0</v>
      </c>
      <c r="BI36" s="40">
        <v>0</v>
      </c>
      <c r="BJ36" s="40">
        <v>4.8531405363666682</v>
      </c>
      <c r="BK36" s="41">
        <f>SUM(C36:BJ36)</f>
        <v>368.04366588363416</v>
      </c>
      <c r="BM36" s="42"/>
      <c r="BO36" s="42"/>
    </row>
    <row r="37" spans="1:67" x14ac:dyDescent="0.2">
      <c r="A37" s="17"/>
      <c r="B37" s="34" t="s">
        <v>117</v>
      </c>
      <c r="C37" s="40">
        <v>0</v>
      </c>
      <c r="D37" s="40">
        <v>0.50584415636666669</v>
      </c>
      <c r="E37" s="40">
        <v>0</v>
      </c>
      <c r="F37" s="40">
        <v>0</v>
      </c>
      <c r="G37" s="40">
        <v>0</v>
      </c>
      <c r="H37" s="40">
        <v>2.4550158962000022</v>
      </c>
      <c r="I37" s="40">
        <v>0.25317499999999998</v>
      </c>
      <c r="J37" s="40">
        <v>0</v>
      </c>
      <c r="K37" s="40">
        <v>0</v>
      </c>
      <c r="L37" s="40">
        <v>0.82453712516666666</v>
      </c>
      <c r="M37" s="40">
        <v>0</v>
      </c>
      <c r="N37" s="40">
        <v>0</v>
      </c>
      <c r="O37" s="40">
        <v>0</v>
      </c>
      <c r="P37" s="40">
        <v>0</v>
      </c>
      <c r="Q37" s="40">
        <v>0</v>
      </c>
      <c r="R37" s="40">
        <v>2.1730525605333351</v>
      </c>
      <c r="S37" s="40">
        <v>0</v>
      </c>
      <c r="T37" s="40">
        <v>1.2092403468666668</v>
      </c>
      <c r="U37" s="40">
        <v>0</v>
      </c>
      <c r="V37" s="40">
        <v>0.22227909506666665</v>
      </c>
      <c r="W37" s="40">
        <v>0</v>
      </c>
      <c r="X37" s="40">
        <v>0</v>
      </c>
      <c r="Y37" s="40">
        <v>0</v>
      </c>
      <c r="Z37" s="40">
        <v>0</v>
      </c>
      <c r="AA37" s="40">
        <v>0</v>
      </c>
      <c r="AB37" s="40">
        <v>66.716240244566691</v>
      </c>
      <c r="AC37" s="40">
        <v>7.8037757641666667</v>
      </c>
      <c r="AD37" s="40">
        <v>0</v>
      </c>
      <c r="AE37" s="40">
        <v>0</v>
      </c>
      <c r="AF37" s="40">
        <v>74.377765571666714</v>
      </c>
      <c r="AG37" s="40">
        <v>0</v>
      </c>
      <c r="AH37" s="40">
        <v>0</v>
      </c>
      <c r="AI37" s="40">
        <v>0</v>
      </c>
      <c r="AJ37" s="40">
        <v>0</v>
      </c>
      <c r="AK37" s="40">
        <v>0</v>
      </c>
      <c r="AL37" s="40">
        <v>83.488269171499752</v>
      </c>
      <c r="AM37" s="40">
        <v>5.6614735310333337</v>
      </c>
      <c r="AN37" s="40">
        <v>0.66948331606666667</v>
      </c>
      <c r="AO37" s="40">
        <v>0</v>
      </c>
      <c r="AP37" s="40">
        <v>48.302571150866662</v>
      </c>
      <c r="AQ37" s="40">
        <v>0</v>
      </c>
      <c r="AR37" s="40">
        <v>0</v>
      </c>
      <c r="AS37" s="40">
        <v>0</v>
      </c>
      <c r="AT37" s="40">
        <v>0</v>
      </c>
      <c r="AU37" s="40">
        <v>0</v>
      </c>
      <c r="AV37" s="40">
        <v>15.995661539933392</v>
      </c>
      <c r="AW37" s="40">
        <v>4.0196476361666678</v>
      </c>
      <c r="AX37" s="40">
        <v>0</v>
      </c>
      <c r="AY37" s="40">
        <v>0</v>
      </c>
      <c r="AZ37" s="40">
        <v>8.4503524951333358</v>
      </c>
      <c r="BA37" s="40">
        <v>0</v>
      </c>
      <c r="BB37" s="40">
        <v>0</v>
      </c>
      <c r="BC37" s="40">
        <v>0</v>
      </c>
      <c r="BD37" s="40">
        <v>0</v>
      </c>
      <c r="BE37" s="40">
        <v>0</v>
      </c>
      <c r="BF37" s="40">
        <v>5.8236625785333365</v>
      </c>
      <c r="BG37" s="40">
        <v>0.52839695563333333</v>
      </c>
      <c r="BH37" s="40">
        <v>0</v>
      </c>
      <c r="BI37" s="40">
        <v>0</v>
      </c>
      <c r="BJ37" s="40">
        <v>3.116444637466667</v>
      </c>
      <c r="BK37" s="41">
        <f>SUM(C37:BJ37)</f>
        <v>332.59688877293326</v>
      </c>
      <c r="BM37" s="42"/>
      <c r="BO37" s="42"/>
    </row>
    <row r="38" spans="1:67" x14ac:dyDescent="0.2">
      <c r="A38" s="17"/>
      <c r="B38" s="34" t="s">
        <v>108</v>
      </c>
      <c r="C38" s="40">
        <v>0</v>
      </c>
      <c r="D38" s="40">
        <v>0.65639257213333346</v>
      </c>
      <c r="E38" s="40">
        <v>0</v>
      </c>
      <c r="F38" s="40">
        <v>0</v>
      </c>
      <c r="G38" s="40">
        <v>0</v>
      </c>
      <c r="H38" s="40">
        <v>5.9337137891333427</v>
      </c>
      <c r="I38" s="40">
        <v>4.9533064635999997</v>
      </c>
      <c r="J38" s="40">
        <v>0</v>
      </c>
      <c r="K38" s="40">
        <v>0</v>
      </c>
      <c r="L38" s="40">
        <v>1.4837224593666667</v>
      </c>
      <c r="M38" s="40">
        <v>0</v>
      </c>
      <c r="N38" s="40">
        <v>0</v>
      </c>
      <c r="O38" s="40">
        <v>0</v>
      </c>
      <c r="P38" s="40">
        <v>0</v>
      </c>
      <c r="Q38" s="40">
        <v>0</v>
      </c>
      <c r="R38" s="40">
        <v>2.5549929802999989</v>
      </c>
      <c r="S38" s="40">
        <v>3.2878969581999997</v>
      </c>
      <c r="T38" s="40">
        <v>0</v>
      </c>
      <c r="U38" s="40">
        <v>0</v>
      </c>
      <c r="V38" s="40">
        <v>0.84986908950000017</v>
      </c>
      <c r="W38" s="40">
        <v>0</v>
      </c>
      <c r="X38" s="40">
        <v>0</v>
      </c>
      <c r="Y38" s="40">
        <v>0</v>
      </c>
      <c r="Z38" s="40">
        <v>0</v>
      </c>
      <c r="AA38" s="40">
        <v>0</v>
      </c>
      <c r="AB38" s="40">
        <v>81.131127361266394</v>
      </c>
      <c r="AC38" s="40">
        <v>9.1063364358333345</v>
      </c>
      <c r="AD38" s="40">
        <v>0</v>
      </c>
      <c r="AE38" s="40">
        <v>0</v>
      </c>
      <c r="AF38" s="40">
        <v>27.881483315666664</v>
      </c>
      <c r="AG38" s="40">
        <v>0</v>
      </c>
      <c r="AH38" s="40">
        <v>0</v>
      </c>
      <c r="AI38" s="40">
        <v>0</v>
      </c>
      <c r="AJ38" s="40">
        <v>0</v>
      </c>
      <c r="AK38" s="40">
        <v>0</v>
      </c>
      <c r="AL38" s="40">
        <v>74.507977960499588</v>
      </c>
      <c r="AM38" s="40">
        <v>0.23812657069999998</v>
      </c>
      <c r="AN38" s="40">
        <v>0</v>
      </c>
      <c r="AO38" s="40">
        <v>0</v>
      </c>
      <c r="AP38" s="40">
        <v>9.7393250633666675</v>
      </c>
      <c r="AQ38" s="40">
        <v>0</v>
      </c>
      <c r="AR38" s="40">
        <v>0</v>
      </c>
      <c r="AS38" s="40">
        <v>0</v>
      </c>
      <c r="AT38" s="40">
        <v>0</v>
      </c>
      <c r="AU38" s="40">
        <v>0</v>
      </c>
      <c r="AV38" s="40">
        <v>105.23140456223334</v>
      </c>
      <c r="AW38" s="40">
        <v>7.7755374919000033</v>
      </c>
      <c r="AX38" s="40">
        <v>0</v>
      </c>
      <c r="AY38" s="40">
        <v>0</v>
      </c>
      <c r="AZ38" s="40">
        <v>46.143264536966676</v>
      </c>
      <c r="BA38" s="40">
        <v>0</v>
      </c>
      <c r="BB38" s="40">
        <v>0</v>
      </c>
      <c r="BC38" s="40">
        <v>0</v>
      </c>
      <c r="BD38" s="40">
        <v>0</v>
      </c>
      <c r="BE38" s="40">
        <v>0</v>
      </c>
      <c r="BF38" s="40">
        <v>20.313709334433323</v>
      </c>
      <c r="BG38" s="40">
        <v>0.4313258683666667</v>
      </c>
      <c r="BH38" s="40">
        <v>0</v>
      </c>
      <c r="BI38" s="40">
        <v>0</v>
      </c>
      <c r="BJ38" s="40">
        <v>2.709959544466666</v>
      </c>
      <c r="BK38" s="41">
        <f t="shared" ref="BK38:BK39" si="11">SUM(C38:BJ38)</f>
        <v>404.92947235793264</v>
      </c>
      <c r="BM38" s="42"/>
      <c r="BO38" s="42"/>
    </row>
    <row r="39" spans="1:67" x14ac:dyDescent="0.2">
      <c r="A39" s="17"/>
      <c r="B39" s="34" t="s">
        <v>118</v>
      </c>
      <c r="C39" s="40">
        <v>0</v>
      </c>
      <c r="D39" s="40">
        <v>0.58940298526666657</v>
      </c>
      <c r="E39" s="40">
        <v>0</v>
      </c>
      <c r="F39" s="40">
        <v>0</v>
      </c>
      <c r="G39" s="40">
        <v>0</v>
      </c>
      <c r="H39" s="40">
        <v>3.2792105991333349</v>
      </c>
      <c r="I39" s="40">
        <v>2.7763828966666671E-2</v>
      </c>
      <c r="J39" s="40">
        <v>0</v>
      </c>
      <c r="K39" s="40">
        <v>0</v>
      </c>
      <c r="L39" s="40">
        <v>0.69316874076666679</v>
      </c>
      <c r="M39" s="40">
        <v>0</v>
      </c>
      <c r="N39" s="40">
        <v>0</v>
      </c>
      <c r="O39" s="40">
        <v>0</v>
      </c>
      <c r="P39" s="40">
        <v>0</v>
      </c>
      <c r="Q39" s="40">
        <v>0</v>
      </c>
      <c r="R39" s="40">
        <v>2.3517732733666672</v>
      </c>
      <c r="S39" s="40">
        <v>3.0960208666666678E-3</v>
      </c>
      <c r="T39" s="40">
        <v>0</v>
      </c>
      <c r="U39" s="40">
        <v>0</v>
      </c>
      <c r="V39" s="40">
        <v>0.25932157350000001</v>
      </c>
      <c r="W39" s="40">
        <v>0</v>
      </c>
      <c r="X39" s="40">
        <v>0</v>
      </c>
      <c r="Y39" s="40">
        <v>0</v>
      </c>
      <c r="Z39" s="40">
        <v>0</v>
      </c>
      <c r="AA39" s="40">
        <v>0</v>
      </c>
      <c r="AB39" s="40">
        <v>66.815598528033178</v>
      </c>
      <c r="AC39" s="40">
        <v>6.8438853412666676</v>
      </c>
      <c r="AD39" s="40">
        <v>0</v>
      </c>
      <c r="AE39" s="40">
        <v>0</v>
      </c>
      <c r="AF39" s="40">
        <v>52.673381215433224</v>
      </c>
      <c r="AG39" s="40">
        <v>0</v>
      </c>
      <c r="AH39" s="40">
        <v>0</v>
      </c>
      <c r="AI39" s="40">
        <v>0</v>
      </c>
      <c r="AJ39" s="40">
        <v>0</v>
      </c>
      <c r="AK39" s="40">
        <v>0</v>
      </c>
      <c r="AL39" s="40">
        <v>67.218138008533685</v>
      </c>
      <c r="AM39" s="40">
        <v>3.3920342622333339</v>
      </c>
      <c r="AN39" s="40">
        <v>0.87141832969999988</v>
      </c>
      <c r="AO39" s="40">
        <v>0</v>
      </c>
      <c r="AP39" s="40">
        <v>25.769543709833357</v>
      </c>
      <c r="AQ39" s="40">
        <v>0</v>
      </c>
      <c r="AR39" s="40">
        <v>0</v>
      </c>
      <c r="AS39" s="40">
        <v>0</v>
      </c>
      <c r="AT39" s="40">
        <v>0</v>
      </c>
      <c r="AU39" s="40">
        <v>0</v>
      </c>
      <c r="AV39" s="40">
        <v>12.874165591500018</v>
      </c>
      <c r="AW39" s="40">
        <v>0.3783996800333333</v>
      </c>
      <c r="AX39" s="40">
        <v>0</v>
      </c>
      <c r="AY39" s="40">
        <v>0</v>
      </c>
      <c r="AZ39" s="40">
        <v>6.7150416734333369</v>
      </c>
      <c r="BA39" s="40">
        <v>0</v>
      </c>
      <c r="BB39" s="40">
        <v>0</v>
      </c>
      <c r="BC39" s="40">
        <v>0</v>
      </c>
      <c r="BD39" s="40">
        <v>0</v>
      </c>
      <c r="BE39" s="40">
        <v>0</v>
      </c>
      <c r="BF39" s="40">
        <v>6.1664319730000008</v>
      </c>
      <c r="BG39" s="40">
        <v>0.14637373520000002</v>
      </c>
      <c r="BH39" s="40">
        <v>0</v>
      </c>
      <c r="BI39" s="40">
        <v>0</v>
      </c>
      <c r="BJ39" s="40">
        <v>1.7804182157999999</v>
      </c>
      <c r="BK39" s="41">
        <f t="shared" si="11"/>
        <v>258.84856728586681</v>
      </c>
      <c r="BM39" s="42"/>
      <c r="BO39" s="42"/>
    </row>
    <row r="40" spans="1:67" x14ac:dyDescent="0.2">
      <c r="A40" s="17"/>
      <c r="B40" s="34" t="s">
        <v>109</v>
      </c>
      <c r="C40" s="40">
        <v>0</v>
      </c>
      <c r="D40" s="40">
        <v>2.1281913884666666</v>
      </c>
      <c r="E40" s="40">
        <v>0</v>
      </c>
      <c r="F40" s="40">
        <v>0</v>
      </c>
      <c r="G40" s="40">
        <v>0</v>
      </c>
      <c r="H40" s="40">
        <v>1.8684429034666676</v>
      </c>
      <c r="I40" s="40">
        <v>52.320198204533327</v>
      </c>
      <c r="J40" s="40">
        <v>0</v>
      </c>
      <c r="K40" s="40">
        <v>0</v>
      </c>
      <c r="L40" s="40">
        <v>0.5369653705666666</v>
      </c>
      <c r="M40" s="40">
        <v>0</v>
      </c>
      <c r="N40" s="40">
        <v>0</v>
      </c>
      <c r="O40" s="40">
        <v>0</v>
      </c>
      <c r="P40" s="40">
        <v>0</v>
      </c>
      <c r="Q40" s="40">
        <v>0</v>
      </c>
      <c r="R40" s="40">
        <v>0.63492205236666699</v>
      </c>
      <c r="S40" s="40">
        <v>6.2044776381333318</v>
      </c>
      <c r="T40" s="40">
        <v>0</v>
      </c>
      <c r="U40" s="40">
        <v>0</v>
      </c>
      <c r="V40" s="40">
        <v>6.1684232999999989E-3</v>
      </c>
      <c r="W40" s="40">
        <v>0</v>
      </c>
      <c r="X40" s="40">
        <v>0</v>
      </c>
      <c r="Y40" s="40">
        <v>0</v>
      </c>
      <c r="Z40" s="40">
        <v>0</v>
      </c>
      <c r="AA40" s="40">
        <v>0</v>
      </c>
      <c r="AB40" s="40">
        <v>20.546917216733203</v>
      </c>
      <c r="AC40" s="40">
        <v>1.9536856616666667</v>
      </c>
      <c r="AD40" s="40">
        <v>0</v>
      </c>
      <c r="AE40" s="40">
        <v>0</v>
      </c>
      <c r="AF40" s="40">
        <v>2.9791747215333331</v>
      </c>
      <c r="AG40" s="40">
        <v>0</v>
      </c>
      <c r="AH40" s="40">
        <v>0</v>
      </c>
      <c r="AI40" s="40">
        <v>0</v>
      </c>
      <c r="AJ40" s="40">
        <v>0</v>
      </c>
      <c r="AK40" s="40">
        <v>0</v>
      </c>
      <c r="AL40" s="40">
        <v>16.429163382933229</v>
      </c>
      <c r="AM40" s="40">
        <v>7.8713528695333332</v>
      </c>
      <c r="AN40" s="40">
        <v>0</v>
      </c>
      <c r="AO40" s="40">
        <v>0</v>
      </c>
      <c r="AP40" s="40">
        <v>0.41759226723333326</v>
      </c>
      <c r="AQ40" s="40">
        <v>0</v>
      </c>
      <c r="AR40" s="40">
        <v>0</v>
      </c>
      <c r="AS40" s="40">
        <v>0</v>
      </c>
      <c r="AT40" s="40">
        <v>0</v>
      </c>
      <c r="AU40" s="40">
        <v>0</v>
      </c>
      <c r="AV40" s="40">
        <v>19.853613820800003</v>
      </c>
      <c r="AW40" s="40">
        <v>67.722123239000013</v>
      </c>
      <c r="AX40" s="40">
        <v>0</v>
      </c>
      <c r="AY40" s="40">
        <v>0</v>
      </c>
      <c r="AZ40" s="40">
        <v>2.1156493297666668</v>
      </c>
      <c r="BA40" s="40">
        <v>0</v>
      </c>
      <c r="BB40" s="40">
        <v>0</v>
      </c>
      <c r="BC40" s="40">
        <v>0</v>
      </c>
      <c r="BD40" s="40">
        <v>0</v>
      </c>
      <c r="BE40" s="40">
        <v>0</v>
      </c>
      <c r="BF40" s="40">
        <v>6.0976251317000054</v>
      </c>
      <c r="BG40" s="40">
        <v>7.2944049033333333E-2</v>
      </c>
      <c r="BH40" s="40">
        <v>0</v>
      </c>
      <c r="BI40" s="40">
        <v>0</v>
      </c>
      <c r="BJ40" s="40">
        <v>0</v>
      </c>
      <c r="BK40" s="41">
        <f>SUM(C40:BJ40)</f>
        <v>209.75920767076641</v>
      </c>
      <c r="BM40" s="42"/>
      <c r="BO40" s="42"/>
    </row>
    <row r="41" spans="1:67" x14ac:dyDescent="0.2">
      <c r="A41" s="17"/>
      <c r="B41" s="34" t="s">
        <v>110</v>
      </c>
      <c r="C41" s="40">
        <v>0</v>
      </c>
      <c r="D41" s="40">
        <v>0.77085346426666679</v>
      </c>
      <c r="E41" s="40">
        <v>0</v>
      </c>
      <c r="F41" s="40">
        <v>0</v>
      </c>
      <c r="G41" s="40">
        <v>0</v>
      </c>
      <c r="H41" s="40">
        <v>3.2181515427666674</v>
      </c>
      <c r="I41" s="40">
        <v>0</v>
      </c>
      <c r="J41" s="40">
        <v>0</v>
      </c>
      <c r="K41" s="40">
        <v>0</v>
      </c>
      <c r="L41" s="40">
        <v>3.7887071104333341</v>
      </c>
      <c r="M41" s="40">
        <v>0</v>
      </c>
      <c r="N41" s="40">
        <v>0</v>
      </c>
      <c r="O41" s="40">
        <v>0</v>
      </c>
      <c r="P41" s="40">
        <v>0</v>
      </c>
      <c r="Q41" s="40">
        <v>0</v>
      </c>
      <c r="R41" s="40">
        <v>1.3618432582333331</v>
      </c>
      <c r="S41" s="40">
        <v>0</v>
      </c>
      <c r="T41" s="40">
        <v>0</v>
      </c>
      <c r="U41" s="40">
        <v>0</v>
      </c>
      <c r="V41" s="40">
        <v>0.17694336123333332</v>
      </c>
      <c r="W41" s="40">
        <v>0</v>
      </c>
      <c r="X41" s="40">
        <v>0</v>
      </c>
      <c r="Y41" s="40">
        <v>0</v>
      </c>
      <c r="Z41" s="40">
        <v>0</v>
      </c>
      <c r="AA41" s="40">
        <v>0</v>
      </c>
      <c r="AB41" s="40">
        <v>7.1006084624999923</v>
      </c>
      <c r="AC41" s="40">
        <v>0.22841158086666669</v>
      </c>
      <c r="AD41" s="40">
        <v>0</v>
      </c>
      <c r="AE41" s="40">
        <v>0</v>
      </c>
      <c r="AF41" s="40">
        <v>0.83028396583333341</v>
      </c>
      <c r="AG41" s="40">
        <v>0</v>
      </c>
      <c r="AH41" s="40">
        <v>0</v>
      </c>
      <c r="AI41" s="40">
        <v>0</v>
      </c>
      <c r="AJ41" s="40">
        <v>0</v>
      </c>
      <c r="AK41" s="40">
        <v>0</v>
      </c>
      <c r="AL41" s="40">
        <v>4.6796340448333309</v>
      </c>
      <c r="AM41" s="40">
        <v>0.129588441</v>
      </c>
      <c r="AN41" s="40">
        <v>0</v>
      </c>
      <c r="AO41" s="40">
        <v>0</v>
      </c>
      <c r="AP41" s="40">
        <v>0.52373533693333341</v>
      </c>
      <c r="AQ41" s="40">
        <v>0</v>
      </c>
      <c r="AR41" s="40">
        <v>0</v>
      </c>
      <c r="AS41" s="40">
        <v>0</v>
      </c>
      <c r="AT41" s="40">
        <v>0</v>
      </c>
      <c r="AU41" s="40">
        <v>0</v>
      </c>
      <c r="AV41" s="40">
        <v>13.118397560066645</v>
      </c>
      <c r="AW41" s="40">
        <v>1.0523422230666668</v>
      </c>
      <c r="AX41" s="40">
        <v>0</v>
      </c>
      <c r="AY41" s="40">
        <v>0</v>
      </c>
      <c r="AZ41" s="40">
        <v>9.2953696426333305</v>
      </c>
      <c r="BA41" s="40">
        <v>0</v>
      </c>
      <c r="BB41" s="40">
        <v>0</v>
      </c>
      <c r="BC41" s="40">
        <v>0</v>
      </c>
      <c r="BD41" s="40">
        <v>0</v>
      </c>
      <c r="BE41" s="40">
        <v>0</v>
      </c>
      <c r="BF41" s="40">
        <v>2.8112639143999982</v>
      </c>
      <c r="BG41" s="40">
        <v>3.6416236210333333</v>
      </c>
      <c r="BH41" s="40">
        <v>0</v>
      </c>
      <c r="BI41" s="40">
        <v>0</v>
      </c>
      <c r="BJ41" s="40">
        <v>0.14776786066666669</v>
      </c>
      <c r="BK41" s="41">
        <f>SUM(C41:BJ41)</f>
        <v>52.87552539076664</v>
      </c>
      <c r="BM41" s="42"/>
      <c r="BO41" s="42"/>
    </row>
    <row r="42" spans="1:67" x14ac:dyDescent="0.2">
      <c r="A42" s="17"/>
      <c r="B42" s="34" t="s">
        <v>119</v>
      </c>
      <c r="C42" s="40">
        <v>0</v>
      </c>
      <c r="D42" s="40">
        <v>0.53122089179999998</v>
      </c>
      <c r="E42" s="40">
        <v>0</v>
      </c>
      <c r="F42" s="40">
        <v>0</v>
      </c>
      <c r="G42" s="40">
        <v>0</v>
      </c>
      <c r="H42" s="40">
        <v>2.4552105534666646</v>
      </c>
      <c r="I42" s="40">
        <v>8.7233395666666703E-3</v>
      </c>
      <c r="J42" s="40">
        <v>0</v>
      </c>
      <c r="K42" s="40">
        <v>0</v>
      </c>
      <c r="L42" s="40">
        <v>0.71633678083333341</v>
      </c>
      <c r="M42" s="40">
        <v>0</v>
      </c>
      <c r="N42" s="40">
        <v>0</v>
      </c>
      <c r="O42" s="40">
        <v>0</v>
      </c>
      <c r="P42" s="40">
        <v>0</v>
      </c>
      <c r="Q42" s="40">
        <v>0</v>
      </c>
      <c r="R42" s="40">
        <v>2.198446185566671</v>
      </c>
      <c r="S42" s="40">
        <v>6.1212583333333334E-2</v>
      </c>
      <c r="T42" s="40">
        <v>0</v>
      </c>
      <c r="U42" s="40">
        <v>0</v>
      </c>
      <c r="V42" s="40">
        <v>0.23932153726666672</v>
      </c>
      <c r="W42" s="40">
        <v>0</v>
      </c>
      <c r="X42" s="40">
        <v>0</v>
      </c>
      <c r="Y42" s="40">
        <v>0</v>
      </c>
      <c r="Z42" s="40">
        <v>0</v>
      </c>
      <c r="AA42" s="40">
        <v>0</v>
      </c>
      <c r="AB42" s="40">
        <v>45.504577462433353</v>
      </c>
      <c r="AC42" s="40">
        <v>3.2528080795666665</v>
      </c>
      <c r="AD42" s="40">
        <v>0</v>
      </c>
      <c r="AE42" s="40">
        <v>0</v>
      </c>
      <c r="AF42" s="40">
        <v>38.125209700166671</v>
      </c>
      <c r="AG42" s="40">
        <v>0</v>
      </c>
      <c r="AH42" s="40">
        <v>0</v>
      </c>
      <c r="AI42" s="40">
        <v>0</v>
      </c>
      <c r="AJ42" s="40">
        <v>0</v>
      </c>
      <c r="AK42" s="40">
        <v>0</v>
      </c>
      <c r="AL42" s="40">
        <v>57.579607153599881</v>
      </c>
      <c r="AM42" s="40">
        <v>4.1516758735666661</v>
      </c>
      <c r="AN42" s="40">
        <v>0.25890000000000002</v>
      </c>
      <c r="AO42" s="40">
        <v>0</v>
      </c>
      <c r="AP42" s="40">
        <v>25.953147226333318</v>
      </c>
      <c r="AQ42" s="40">
        <v>0</v>
      </c>
      <c r="AR42" s="40">
        <v>0</v>
      </c>
      <c r="AS42" s="40">
        <v>0</v>
      </c>
      <c r="AT42" s="40">
        <v>0</v>
      </c>
      <c r="AU42" s="40">
        <v>0</v>
      </c>
      <c r="AV42" s="40">
        <v>15.65272552973331</v>
      </c>
      <c r="AW42" s="40">
        <v>0.22219348090000005</v>
      </c>
      <c r="AX42" s="40">
        <v>0</v>
      </c>
      <c r="AY42" s="40">
        <v>0</v>
      </c>
      <c r="AZ42" s="40">
        <v>3.3036732429333333</v>
      </c>
      <c r="BA42" s="40">
        <v>0</v>
      </c>
      <c r="BB42" s="40">
        <v>0</v>
      </c>
      <c r="BC42" s="40">
        <v>0</v>
      </c>
      <c r="BD42" s="40">
        <v>0</v>
      </c>
      <c r="BE42" s="40">
        <v>0</v>
      </c>
      <c r="BF42" s="40">
        <v>7.5930230157333378</v>
      </c>
      <c r="BG42" s="40">
        <v>3.3200219833333336E-2</v>
      </c>
      <c r="BH42" s="40">
        <v>0</v>
      </c>
      <c r="BI42" s="40">
        <v>0</v>
      </c>
      <c r="BJ42" s="40">
        <v>4.1934312750333333</v>
      </c>
      <c r="BK42" s="41">
        <f>SUM(C42:BJ42)</f>
        <v>212.03464413166657</v>
      </c>
      <c r="BM42" s="42"/>
      <c r="BO42" s="42"/>
    </row>
    <row r="43" spans="1:67" x14ac:dyDescent="0.2">
      <c r="A43" s="17"/>
      <c r="B43" s="26" t="s">
        <v>86</v>
      </c>
      <c r="C43" s="36">
        <f>SUM(C35:C42)</f>
        <v>0</v>
      </c>
      <c r="D43" s="36">
        <f t="shared" ref="D43:BJ43" si="12">SUM(D35:D42)</f>
        <v>6.2261305170333339</v>
      </c>
      <c r="E43" s="36">
        <f t="shared" si="12"/>
        <v>0</v>
      </c>
      <c r="F43" s="36">
        <f t="shared" si="12"/>
        <v>0</v>
      </c>
      <c r="G43" s="36">
        <f t="shared" si="12"/>
        <v>0</v>
      </c>
      <c r="H43" s="36">
        <f t="shared" si="12"/>
        <v>25.495115371900013</v>
      </c>
      <c r="I43" s="36">
        <f t="shared" si="12"/>
        <v>59.144140183933324</v>
      </c>
      <c r="J43" s="36">
        <f t="shared" si="12"/>
        <v>0</v>
      </c>
      <c r="K43" s="36">
        <f t="shared" si="12"/>
        <v>0</v>
      </c>
      <c r="L43" s="36">
        <f t="shared" si="12"/>
        <v>12.177883389566668</v>
      </c>
      <c r="M43" s="36">
        <f t="shared" si="12"/>
        <v>0</v>
      </c>
      <c r="N43" s="36">
        <f t="shared" si="12"/>
        <v>0</v>
      </c>
      <c r="O43" s="36">
        <f t="shared" si="12"/>
        <v>0</v>
      </c>
      <c r="P43" s="36">
        <f t="shared" si="12"/>
        <v>0</v>
      </c>
      <c r="Q43" s="36">
        <f t="shared" si="12"/>
        <v>0</v>
      </c>
      <c r="R43" s="36">
        <f t="shared" si="12"/>
        <v>13.678461936300007</v>
      </c>
      <c r="S43" s="36">
        <f t="shared" si="12"/>
        <v>9.5566832005333318</v>
      </c>
      <c r="T43" s="36">
        <f t="shared" si="12"/>
        <v>1.2092403468666668</v>
      </c>
      <c r="U43" s="36">
        <f t="shared" si="12"/>
        <v>0</v>
      </c>
      <c r="V43" s="36">
        <f t="shared" si="12"/>
        <v>2.7379059964999999</v>
      </c>
      <c r="W43" s="36">
        <f t="shared" si="12"/>
        <v>0</v>
      </c>
      <c r="X43" s="36">
        <f t="shared" si="12"/>
        <v>0</v>
      </c>
      <c r="Y43" s="36">
        <f t="shared" si="12"/>
        <v>0</v>
      </c>
      <c r="Z43" s="36">
        <f t="shared" si="12"/>
        <v>0</v>
      </c>
      <c r="AA43" s="36">
        <f t="shared" si="12"/>
        <v>0</v>
      </c>
      <c r="AB43" s="36">
        <f t="shared" si="12"/>
        <v>362.64896784876663</v>
      </c>
      <c r="AC43" s="36">
        <f t="shared" si="12"/>
        <v>39.042251094800015</v>
      </c>
      <c r="AD43" s="36">
        <f t="shared" si="12"/>
        <v>0</v>
      </c>
      <c r="AE43" s="36">
        <f t="shared" si="12"/>
        <v>0</v>
      </c>
      <c r="AF43" s="36">
        <f t="shared" si="12"/>
        <v>254.65097339113325</v>
      </c>
      <c r="AG43" s="36">
        <f t="shared" si="12"/>
        <v>0</v>
      </c>
      <c r="AH43" s="36">
        <f t="shared" si="12"/>
        <v>0</v>
      </c>
      <c r="AI43" s="36">
        <f t="shared" si="12"/>
        <v>0</v>
      </c>
      <c r="AJ43" s="36">
        <f t="shared" si="12"/>
        <v>0</v>
      </c>
      <c r="AK43" s="36">
        <f t="shared" si="12"/>
        <v>0</v>
      </c>
      <c r="AL43" s="36">
        <f t="shared" si="12"/>
        <v>371.31195526816634</v>
      </c>
      <c r="AM43" s="36">
        <f t="shared" si="12"/>
        <v>25.088585771800002</v>
      </c>
      <c r="AN43" s="36">
        <f t="shared" si="12"/>
        <v>1.8832949791</v>
      </c>
      <c r="AO43" s="36">
        <f t="shared" si="12"/>
        <v>0</v>
      </c>
      <c r="AP43" s="36">
        <f t="shared" si="12"/>
        <v>137.49457262639999</v>
      </c>
      <c r="AQ43" s="36">
        <f t="shared" si="12"/>
        <v>0</v>
      </c>
      <c r="AR43" s="36">
        <f t="shared" si="12"/>
        <v>0</v>
      </c>
      <c r="AS43" s="36">
        <f t="shared" si="12"/>
        <v>0</v>
      </c>
      <c r="AT43" s="36">
        <f t="shared" si="12"/>
        <v>0</v>
      </c>
      <c r="AU43" s="36">
        <f t="shared" si="12"/>
        <v>0</v>
      </c>
      <c r="AV43" s="36">
        <f t="shared" si="12"/>
        <v>323.69863915690036</v>
      </c>
      <c r="AW43" s="36">
        <f t="shared" si="12"/>
        <v>90.339407203600004</v>
      </c>
      <c r="AX43" s="36">
        <f t="shared" si="12"/>
        <v>0</v>
      </c>
      <c r="AY43" s="36">
        <f t="shared" si="12"/>
        <v>0</v>
      </c>
      <c r="AZ43" s="36">
        <f t="shared" si="12"/>
        <v>154.95653277459994</v>
      </c>
      <c r="BA43" s="36">
        <f t="shared" si="12"/>
        <v>0</v>
      </c>
      <c r="BB43" s="36">
        <f t="shared" si="12"/>
        <v>0</v>
      </c>
      <c r="BC43" s="36">
        <f t="shared" si="12"/>
        <v>0</v>
      </c>
      <c r="BD43" s="36">
        <f t="shared" si="12"/>
        <v>0</v>
      </c>
      <c r="BE43" s="36">
        <f t="shared" si="12"/>
        <v>0</v>
      </c>
      <c r="BF43" s="36">
        <f t="shared" si="12"/>
        <v>74.06495652289999</v>
      </c>
      <c r="BG43" s="36">
        <f t="shared" si="12"/>
        <v>9.1025674826999996</v>
      </c>
      <c r="BH43" s="36">
        <f t="shared" si="12"/>
        <v>0</v>
      </c>
      <c r="BI43" s="36">
        <f t="shared" si="12"/>
        <v>0</v>
      </c>
      <c r="BJ43" s="36">
        <f t="shared" si="12"/>
        <v>17.821638400299999</v>
      </c>
      <c r="BK43" s="38">
        <f>SUM(BK35:BK42)</f>
        <v>1992.3299034637998</v>
      </c>
    </row>
    <row r="44" spans="1:67" x14ac:dyDescent="0.2">
      <c r="A44" s="17"/>
      <c r="B44" s="27" t="s">
        <v>84</v>
      </c>
      <c r="C44" s="36">
        <f>C33+C43</f>
        <v>0</v>
      </c>
      <c r="D44" s="36">
        <f t="shared" ref="D44:BJ44" si="13">D33+D43</f>
        <v>6.959258510733334</v>
      </c>
      <c r="E44" s="36">
        <f t="shared" si="13"/>
        <v>0</v>
      </c>
      <c r="F44" s="36">
        <f t="shared" si="13"/>
        <v>0</v>
      </c>
      <c r="G44" s="36">
        <f t="shared" si="13"/>
        <v>0</v>
      </c>
      <c r="H44" s="36">
        <f t="shared" si="13"/>
        <v>39.122807044699996</v>
      </c>
      <c r="I44" s="36">
        <f t="shared" si="13"/>
        <v>59.177012431833326</v>
      </c>
      <c r="J44" s="36">
        <f t="shared" si="13"/>
        <v>0</v>
      </c>
      <c r="K44" s="36">
        <f t="shared" si="13"/>
        <v>0</v>
      </c>
      <c r="L44" s="36">
        <f t="shared" si="13"/>
        <v>13.556055778566668</v>
      </c>
      <c r="M44" s="36">
        <f t="shared" si="13"/>
        <v>0</v>
      </c>
      <c r="N44" s="36">
        <f t="shared" si="13"/>
        <v>0</v>
      </c>
      <c r="O44" s="36">
        <f t="shared" si="13"/>
        <v>0</v>
      </c>
      <c r="P44" s="36">
        <f t="shared" si="13"/>
        <v>0</v>
      </c>
      <c r="Q44" s="36">
        <f t="shared" si="13"/>
        <v>0</v>
      </c>
      <c r="R44" s="36">
        <f t="shared" si="13"/>
        <v>21.827551535233354</v>
      </c>
      <c r="S44" s="36">
        <f t="shared" si="13"/>
        <v>9.5566832005333318</v>
      </c>
      <c r="T44" s="36">
        <f t="shared" si="13"/>
        <v>1.2092403468666668</v>
      </c>
      <c r="U44" s="36">
        <f t="shared" si="13"/>
        <v>0</v>
      </c>
      <c r="V44" s="36">
        <f t="shared" si="13"/>
        <v>3.196640785533333</v>
      </c>
      <c r="W44" s="36">
        <f t="shared" si="13"/>
        <v>0</v>
      </c>
      <c r="X44" s="36">
        <f t="shared" si="13"/>
        <v>0</v>
      </c>
      <c r="Y44" s="36">
        <f t="shared" si="13"/>
        <v>0</v>
      </c>
      <c r="Z44" s="36">
        <f t="shared" si="13"/>
        <v>0</v>
      </c>
      <c r="AA44" s="36">
        <f t="shared" si="13"/>
        <v>0</v>
      </c>
      <c r="AB44" s="36">
        <f t="shared" si="13"/>
        <v>448.41679258863331</v>
      </c>
      <c r="AC44" s="36">
        <f t="shared" si="13"/>
        <v>40.243873874966681</v>
      </c>
      <c r="AD44" s="36">
        <f t="shared" si="13"/>
        <v>0</v>
      </c>
      <c r="AE44" s="36">
        <f t="shared" si="13"/>
        <v>0</v>
      </c>
      <c r="AF44" s="36">
        <f t="shared" si="13"/>
        <v>280.13350990959992</v>
      </c>
      <c r="AG44" s="36">
        <f t="shared" si="13"/>
        <v>0</v>
      </c>
      <c r="AH44" s="36">
        <f t="shared" si="13"/>
        <v>0</v>
      </c>
      <c r="AI44" s="36">
        <f t="shared" si="13"/>
        <v>0</v>
      </c>
      <c r="AJ44" s="36">
        <f t="shared" si="13"/>
        <v>0</v>
      </c>
      <c r="AK44" s="36">
        <f t="shared" si="13"/>
        <v>0</v>
      </c>
      <c r="AL44" s="36">
        <f t="shared" si="13"/>
        <v>439.75683028449993</v>
      </c>
      <c r="AM44" s="36">
        <f t="shared" si="13"/>
        <v>25.676254417500001</v>
      </c>
      <c r="AN44" s="36">
        <f t="shared" si="13"/>
        <v>1.8832949791</v>
      </c>
      <c r="AO44" s="36">
        <f t="shared" si="13"/>
        <v>0</v>
      </c>
      <c r="AP44" s="36">
        <f t="shared" si="13"/>
        <v>145.60010153286666</v>
      </c>
      <c r="AQ44" s="36">
        <f t="shared" si="13"/>
        <v>0</v>
      </c>
      <c r="AR44" s="36">
        <f t="shared" si="13"/>
        <v>0</v>
      </c>
      <c r="AS44" s="36">
        <f t="shared" si="13"/>
        <v>0</v>
      </c>
      <c r="AT44" s="36">
        <f t="shared" si="13"/>
        <v>0</v>
      </c>
      <c r="AU44" s="36">
        <f t="shared" si="13"/>
        <v>0</v>
      </c>
      <c r="AV44" s="36">
        <f t="shared" si="13"/>
        <v>641.50672493913896</v>
      </c>
      <c r="AW44" s="36">
        <f t="shared" si="13"/>
        <v>96.733503334366674</v>
      </c>
      <c r="AX44" s="36">
        <f t="shared" si="13"/>
        <v>0</v>
      </c>
      <c r="AY44" s="36">
        <f t="shared" si="13"/>
        <v>0</v>
      </c>
      <c r="AZ44" s="36">
        <f t="shared" si="13"/>
        <v>214.69119356363328</v>
      </c>
      <c r="BA44" s="36">
        <f t="shared" si="13"/>
        <v>0</v>
      </c>
      <c r="BB44" s="36">
        <f t="shared" si="13"/>
        <v>0</v>
      </c>
      <c r="BC44" s="36">
        <f t="shared" si="13"/>
        <v>0</v>
      </c>
      <c r="BD44" s="36">
        <f t="shared" si="13"/>
        <v>0</v>
      </c>
      <c r="BE44" s="36">
        <f t="shared" si="13"/>
        <v>0</v>
      </c>
      <c r="BF44" s="36">
        <f t="shared" si="13"/>
        <v>132.40156745103343</v>
      </c>
      <c r="BG44" s="36">
        <f t="shared" si="13"/>
        <v>9.2361263849333337</v>
      </c>
      <c r="BH44" s="36">
        <f t="shared" si="13"/>
        <v>0</v>
      </c>
      <c r="BI44" s="36">
        <f t="shared" si="13"/>
        <v>0</v>
      </c>
      <c r="BJ44" s="36">
        <f t="shared" si="13"/>
        <v>21.224422602833332</v>
      </c>
      <c r="BK44" s="38">
        <f>BK43+BK33</f>
        <v>2652.1094454971053</v>
      </c>
    </row>
    <row r="45" spans="1:67" ht="3" customHeight="1" x14ac:dyDescent="0.2">
      <c r="A45" s="17"/>
      <c r="B45" s="25"/>
      <c r="C45" s="58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9"/>
    </row>
    <row r="46" spans="1:67" x14ac:dyDescent="0.2">
      <c r="A46" s="17" t="s">
        <v>16</v>
      </c>
      <c r="B46" s="24" t="s">
        <v>8</v>
      </c>
      <c r="C46" s="58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6"/>
      <c r="BH46" s="56"/>
      <c r="BI46" s="56"/>
      <c r="BJ46" s="56"/>
      <c r="BK46" s="59"/>
    </row>
    <row r="47" spans="1:67" x14ac:dyDescent="0.2">
      <c r="A47" s="17" t="s">
        <v>76</v>
      </c>
      <c r="B47" s="25" t="s">
        <v>17</v>
      </c>
      <c r="C47" s="58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6"/>
      <c r="BA47" s="56"/>
      <c r="BB47" s="56"/>
      <c r="BC47" s="56"/>
      <c r="BD47" s="56"/>
      <c r="BE47" s="56"/>
      <c r="BF47" s="56"/>
      <c r="BG47" s="56"/>
      <c r="BH47" s="56"/>
      <c r="BI47" s="56"/>
      <c r="BJ47" s="56"/>
      <c r="BK47" s="59"/>
    </row>
    <row r="48" spans="1:67" x14ac:dyDescent="0.2">
      <c r="A48" s="17"/>
      <c r="B48" s="26" t="s">
        <v>116</v>
      </c>
      <c r="C48" s="36">
        <v>0</v>
      </c>
      <c r="D48" s="36">
        <v>0.6037999512333333</v>
      </c>
      <c r="E48" s="36">
        <v>0</v>
      </c>
      <c r="F48" s="36">
        <v>0</v>
      </c>
      <c r="G48" s="36">
        <v>0</v>
      </c>
      <c r="H48" s="36">
        <v>7.7193849166666662E-2</v>
      </c>
      <c r="I48" s="36">
        <v>0</v>
      </c>
      <c r="J48" s="36">
        <v>0</v>
      </c>
      <c r="K48" s="36">
        <v>0</v>
      </c>
      <c r="L48" s="36">
        <v>0</v>
      </c>
      <c r="M48" s="36">
        <v>0</v>
      </c>
      <c r="N48" s="36">
        <v>0</v>
      </c>
      <c r="O48" s="36">
        <v>0</v>
      </c>
      <c r="P48" s="36">
        <v>0</v>
      </c>
      <c r="Q48" s="36">
        <v>0</v>
      </c>
      <c r="R48" s="36">
        <v>2.93995955E-2</v>
      </c>
      <c r="S48" s="36">
        <v>0</v>
      </c>
      <c r="T48" s="36">
        <v>0</v>
      </c>
      <c r="U48" s="36">
        <v>0</v>
      </c>
      <c r="V48" s="36">
        <v>1.9836445399999993E-2</v>
      </c>
      <c r="W48" s="36">
        <v>0</v>
      </c>
      <c r="X48" s="36">
        <v>0</v>
      </c>
      <c r="Y48" s="36">
        <v>0</v>
      </c>
      <c r="Z48" s="36">
        <v>0</v>
      </c>
      <c r="AA48" s="36">
        <v>0</v>
      </c>
      <c r="AB48" s="36">
        <v>1.1911572286666667</v>
      </c>
      <c r="AC48" s="36">
        <v>0.26183258493333333</v>
      </c>
      <c r="AD48" s="36">
        <v>0</v>
      </c>
      <c r="AE48" s="36">
        <v>0</v>
      </c>
      <c r="AF48" s="36">
        <v>1.7174853162333332</v>
      </c>
      <c r="AG48" s="36">
        <v>0</v>
      </c>
      <c r="AH48" s="36">
        <v>0</v>
      </c>
      <c r="AI48" s="36">
        <v>0</v>
      </c>
      <c r="AJ48" s="36">
        <v>0</v>
      </c>
      <c r="AK48" s="36">
        <v>0</v>
      </c>
      <c r="AL48" s="36">
        <v>1.4163815185999995</v>
      </c>
      <c r="AM48" s="36">
        <v>4.7934200000000002</v>
      </c>
      <c r="AN48" s="36">
        <v>0</v>
      </c>
      <c r="AO48" s="36">
        <v>0</v>
      </c>
      <c r="AP48" s="36">
        <v>1.3462892032666669</v>
      </c>
      <c r="AQ48" s="36">
        <v>0</v>
      </c>
      <c r="AR48" s="36">
        <v>0</v>
      </c>
      <c r="AS48" s="36">
        <v>0</v>
      </c>
      <c r="AT48" s="36">
        <v>0</v>
      </c>
      <c r="AU48" s="36">
        <v>0</v>
      </c>
      <c r="AV48" s="36">
        <v>2.934134645533335</v>
      </c>
      <c r="AW48" s="36">
        <v>0.49306886626666674</v>
      </c>
      <c r="AX48" s="36">
        <v>1.5043182989000001</v>
      </c>
      <c r="AY48" s="36">
        <v>0</v>
      </c>
      <c r="AZ48" s="36">
        <v>3.5080090689000012</v>
      </c>
      <c r="BA48" s="36">
        <v>0</v>
      </c>
      <c r="BB48" s="36">
        <v>0</v>
      </c>
      <c r="BC48" s="36">
        <v>0</v>
      </c>
      <c r="BD48" s="36">
        <v>0</v>
      </c>
      <c r="BE48" s="36">
        <v>0</v>
      </c>
      <c r="BF48" s="36">
        <v>0.51286439919999993</v>
      </c>
      <c r="BG48" s="36">
        <v>5.9676393499999994E-2</v>
      </c>
      <c r="BH48" s="36">
        <v>0</v>
      </c>
      <c r="BI48" s="36">
        <v>0</v>
      </c>
      <c r="BJ48" s="36">
        <v>0.21133503810000001</v>
      </c>
      <c r="BK48" s="39">
        <f>SUM(C48:BJ48)</f>
        <v>20.680202403400003</v>
      </c>
    </row>
    <row r="49" spans="1:67" x14ac:dyDescent="0.2">
      <c r="A49" s="17"/>
      <c r="B49" s="26" t="s">
        <v>120</v>
      </c>
      <c r="C49" s="36">
        <v>0</v>
      </c>
      <c r="D49" s="36">
        <v>0.61839784279999999</v>
      </c>
      <c r="E49" s="36">
        <v>0</v>
      </c>
      <c r="F49" s="36">
        <v>0</v>
      </c>
      <c r="G49" s="36">
        <v>0</v>
      </c>
      <c r="H49" s="36">
        <v>2.5512278459999984</v>
      </c>
      <c r="I49" s="36">
        <v>1.9835560850333334</v>
      </c>
      <c r="J49" s="36">
        <v>0</v>
      </c>
      <c r="K49" s="36">
        <v>0</v>
      </c>
      <c r="L49" s="36">
        <v>1.0012394652666667</v>
      </c>
      <c r="M49" s="36">
        <v>0</v>
      </c>
      <c r="N49" s="36">
        <v>0</v>
      </c>
      <c r="O49" s="36">
        <v>0</v>
      </c>
      <c r="P49" s="36">
        <v>0</v>
      </c>
      <c r="Q49" s="36">
        <v>0</v>
      </c>
      <c r="R49" s="36">
        <v>2.0499316393000009</v>
      </c>
      <c r="S49" s="36">
        <v>0.16121594666666669</v>
      </c>
      <c r="T49" s="36">
        <v>0</v>
      </c>
      <c r="U49" s="36">
        <v>0</v>
      </c>
      <c r="V49" s="36">
        <v>0.57581900243333328</v>
      </c>
      <c r="W49" s="36">
        <v>0</v>
      </c>
      <c r="X49" s="36">
        <v>0</v>
      </c>
      <c r="Y49" s="36">
        <v>0</v>
      </c>
      <c r="Z49" s="36">
        <v>0</v>
      </c>
      <c r="AA49" s="36">
        <v>0</v>
      </c>
      <c r="AB49" s="36">
        <v>77.88327747893365</v>
      </c>
      <c r="AC49" s="36">
        <v>5.0062346347999984</v>
      </c>
      <c r="AD49" s="36">
        <v>0.14772051160000005</v>
      </c>
      <c r="AE49" s="36">
        <v>0</v>
      </c>
      <c r="AF49" s="36">
        <v>101.42661833016658</v>
      </c>
      <c r="AG49" s="36">
        <v>0</v>
      </c>
      <c r="AH49" s="36">
        <v>0</v>
      </c>
      <c r="AI49" s="36">
        <v>0</v>
      </c>
      <c r="AJ49" s="36">
        <v>0</v>
      </c>
      <c r="AK49" s="36">
        <v>0</v>
      </c>
      <c r="AL49" s="36">
        <v>84.089422355599766</v>
      </c>
      <c r="AM49" s="36">
        <v>6.3613396133999984</v>
      </c>
      <c r="AN49" s="36">
        <v>0.29660505059999992</v>
      </c>
      <c r="AO49" s="36">
        <v>0</v>
      </c>
      <c r="AP49" s="36">
        <v>50.887058635833306</v>
      </c>
      <c r="AQ49" s="36">
        <v>0</v>
      </c>
      <c r="AR49" s="36">
        <v>0</v>
      </c>
      <c r="AS49" s="36">
        <v>0</v>
      </c>
      <c r="AT49" s="36">
        <v>0</v>
      </c>
      <c r="AU49" s="36">
        <v>0</v>
      </c>
      <c r="AV49" s="36">
        <v>29.822134245499814</v>
      </c>
      <c r="AW49" s="36">
        <v>6.0034988497666655</v>
      </c>
      <c r="AX49" s="36">
        <v>0</v>
      </c>
      <c r="AY49" s="36">
        <v>0</v>
      </c>
      <c r="AZ49" s="36">
        <v>30.01099535003333</v>
      </c>
      <c r="BA49" s="36">
        <v>0</v>
      </c>
      <c r="BB49" s="36">
        <v>0</v>
      </c>
      <c r="BC49" s="36">
        <v>0</v>
      </c>
      <c r="BD49" s="36">
        <v>0</v>
      </c>
      <c r="BE49" s="36">
        <v>0</v>
      </c>
      <c r="BF49" s="36">
        <v>11.34651954783333</v>
      </c>
      <c r="BG49" s="36">
        <v>4.6242248275333333</v>
      </c>
      <c r="BH49" s="36">
        <v>0</v>
      </c>
      <c r="BI49" s="36">
        <v>0</v>
      </c>
      <c r="BJ49" s="36">
        <v>8.3384065426333382</v>
      </c>
      <c r="BK49" s="39">
        <f>SUM(C49:BJ49)</f>
        <v>425.18544380173313</v>
      </c>
    </row>
    <row r="50" spans="1:67" x14ac:dyDescent="0.2">
      <c r="A50" s="17"/>
      <c r="B50" s="27" t="s">
        <v>83</v>
      </c>
      <c r="C50" s="36">
        <f>SUM(C48:C49)</f>
        <v>0</v>
      </c>
      <c r="D50" s="36">
        <f t="shared" ref="D50:BK50" si="14">SUM(D48:D49)</f>
        <v>1.2221977940333333</v>
      </c>
      <c r="E50" s="36">
        <f t="shared" si="14"/>
        <v>0</v>
      </c>
      <c r="F50" s="36">
        <f t="shared" si="14"/>
        <v>0</v>
      </c>
      <c r="G50" s="36">
        <f t="shared" si="14"/>
        <v>0</v>
      </c>
      <c r="H50" s="36">
        <f t="shared" si="14"/>
        <v>2.628421695166665</v>
      </c>
      <c r="I50" s="36">
        <f t="shared" si="14"/>
        <v>1.9835560850333334</v>
      </c>
      <c r="J50" s="36">
        <f t="shared" si="14"/>
        <v>0</v>
      </c>
      <c r="K50" s="36">
        <f t="shared" si="14"/>
        <v>0</v>
      </c>
      <c r="L50" s="36">
        <f t="shared" si="14"/>
        <v>1.0012394652666667</v>
      </c>
      <c r="M50" s="36">
        <f t="shared" si="14"/>
        <v>0</v>
      </c>
      <c r="N50" s="36">
        <f t="shared" si="14"/>
        <v>0</v>
      </c>
      <c r="O50" s="36">
        <f t="shared" si="14"/>
        <v>0</v>
      </c>
      <c r="P50" s="36">
        <f t="shared" si="14"/>
        <v>0</v>
      </c>
      <c r="Q50" s="36">
        <f t="shared" si="14"/>
        <v>0</v>
      </c>
      <c r="R50" s="36">
        <f t="shared" si="14"/>
        <v>2.079331234800001</v>
      </c>
      <c r="S50" s="36">
        <f t="shared" si="14"/>
        <v>0.16121594666666669</v>
      </c>
      <c r="T50" s="36">
        <f t="shared" si="14"/>
        <v>0</v>
      </c>
      <c r="U50" s="36">
        <f t="shared" si="14"/>
        <v>0</v>
      </c>
      <c r="V50" s="36">
        <f t="shared" si="14"/>
        <v>0.59565544783333324</v>
      </c>
      <c r="W50" s="36">
        <f t="shared" si="14"/>
        <v>0</v>
      </c>
      <c r="X50" s="36">
        <f t="shared" si="14"/>
        <v>0</v>
      </c>
      <c r="Y50" s="36">
        <f t="shared" si="14"/>
        <v>0</v>
      </c>
      <c r="Z50" s="36">
        <f t="shared" si="14"/>
        <v>0</v>
      </c>
      <c r="AA50" s="36">
        <f t="shared" si="14"/>
        <v>0</v>
      </c>
      <c r="AB50" s="36">
        <f t="shared" si="14"/>
        <v>79.074434707600318</v>
      </c>
      <c r="AC50" s="36">
        <f t="shared" si="14"/>
        <v>5.2680672197333314</v>
      </c>
      <c r="AD50" s="36">
        <f t="shared" si="14"/>
        <v>0.14772051160000005</v>
      </c>
      <c r="AE50" s="36">
        <f t="shared" si="14"/>
        <v>0</v>
      </c>
      <c r="AF50" s="36">
        <f t="shared" si="14"/>
        <v>103.14410364639991</v>
      </c>
      <c r="AG50" s="36">
        <f t="shared" si="14"/>
        <v>0</v>
      </c>
      <c r="AH50" s="36">
        <f t="shared" si="14"/>
        <v>0</v>
      </c>
      <c r="AI50" s="36">
        <f t="shared" si="14"/>
        <v>0</v>
      </c>
      <c r="AJ50" s="36">
        <f t="shared" si="14"/>
        <v>0</v>
      </c>
      <c r="AK50" s="36">
        <f t="shared" si="14"/>
        <v>0</v>
      </c>
      <c r="AL50" s="36">
        <f t="shared" si="14"/>
        <v>85.505803874199771</v>
      </c>
      <c r="AM50" s="36">
        <f t="shared" si="14"/>
        <v>11.1547596134</v>
      </c>
      <c r="AN50" s="36">
        <f t="shared" si="14"/>
        <v>0.29660505059999992</v>
      </c>
      <c r="AO50" s="36">
        <f t="shared" si="14"/>
        <v>0</v>
      </c>
      <c r="AP50" s="36">
        <f t="shared" si="14"/>
        <v>52.23334783909997</v>
      </c>
      <c r="AQ50" s="36">
        <f t="shared" si="14"/>
        <v>0</v>
      </c>
      <c r="AR50" s="36">
        <f t="shared" si="14"/>
        <v>0</v>
      </c>
      <c r="AS50" s="36">
        <f t="shared" si="14"/>
        <v>0</v>
      </c>
      <c r="AT50" s="36">
        <f t="shared" si="14"/>
        <v>0</v>
      </c>
      <c r="AU50" s="36">
        <f t="shared" si="14"/>
        <v>0</v>
      </c>
      <c r="AV50" s="36">
        <f t="shared" si="14"/>
        <v>32.756268891033152</v>
      </c>
      <c r="AW50" s="36">
        <f t="shared" si="14"/>
        <v>6.4965677160333319</v>
      </c>
      <c r="AX50" s="36">
        <f t="shared" si="14"/>
        <v>1.5043182989000001</v>
      </c>
      <c r="AY50" s="36">
        <f t="shared" si="14"/>
        <v>0</v>
      </c>
      <c r="AZ50" s="36">
        <f t="shared" si="14"/>
        <v>33.519004418933328</v>
      </c>
      <c r="BA50" s="36">
        <f t="shared" si="14"/>
        <v>0</v>
      </c>
      <c r="BB50" s="36">
        <f t="shared" si="14"/>
        <v>0</v>
      </c>
      <c r="BC50" s="36">
        <f t="shared" si="14"/>
        <v>0</v>
      </c>
      <c r="BD50" s="36">
        <f t="shared" si="14"/>
        <v>0</v>
      </c>
      <c r="BE50" s="36">
        <f t="shared" si="14"/>
        <v>0</v>
      </c>
      <c r="BF50" s="36">
        <f t="shared" si="14"/>
        <v>11.859383947033329</v>
      </c>
      <c r="BG50" s="36">
        <f t="shared" si="14"/>
        <v>4.6839012210333335</v>
      </c>
      <c r="BH50" s="36">
        <f t="shared" si="14"/>
        <v>0</v>
      </c>
      <c r="BI50" s="36">
        <f t="shared" si="14"/>
        <v>0</v>
      </c>
      <c r="BJ50" s="36">
        <f t="shared" si="14"/>
        <v>8.5497415807333379</v>
      </c>
      <c r="BK50" s="36">
        <f t="shared" si="14"/>
        <v>445.86564620513315</v>
      </c>
    </row>
    <row r="51" spans="1:67" ht="2.25" customHeight="1" x14ac:dyDescent="0.2">
      <c r="A51" s="17"/>
      <c r="B51" s="25"/>
      <c r="C51" s="58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56"/>
      <c r="BD51" s="56"/>
      <c r="BE51" s="56"/>
      <c r="BF51" s="56"/>
      <c r="BG51" s="56"/>
      <c r="BH51" s="56"/>
      <c r="BI51" s="56"/>
      <c r="BJ51" s="56"/>
      <c r="BK51" s="59"/>
    </row>
    <row r="52" spans="1:67" x14ac:dyDescent="0.2">
      <c r="A52" s="17" t="s">
        <v>4</v>
      </c>
      <c r="B52" s="24" t="s">
        <v>9</v>
      </c>
      <c r="C52" s="58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9"/>
    </row>
    <row r="53" spans="1:67" x14ac:dyDescent="0.2">
      <c r="A53" s="17" t="s">
        <v>76</v>
      </c>
      <c r="B53" s="25" t="s">
        <v>18</v>
      </c>
      <c r="C53" s="58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9"/>
    </row>
    <row r="54" spans="1:67" x14ac:dyDescent="0.2">
      <c r="A54" s="17"/>
      <c r="B54" s="34" t="s">
        <v>111</v>
      </c>
      <c r="C54" s="40">
        <v>0</v>
      </c>
      <c r="D54" s="40">
        <v>33.910352788193734</v>
      </c>
      <c r="E54" s="40">
        <v>0</v>
      </c>
      <c r="F54" s="40">
        <v>0</v>
      </c>
      <c r="G54" s="40">
        <v>0</v>
      </c>
      <c r="H54" s="40">
        <v>15.601591966394071</v>
      </c>
      <c r="I54" s="40">
        <v>0.55399430696359075</v>
      </c>
      <c r="J54" s="40">
        <v>0</v>
      </c>
      <c r="K54" s="40">
        <v>0</v>
      </c>
      <c r="L54" s="40">
        <v>7.6452748416539293</v>
      </c>
      <c r="M54" s="40">
        <v>0</v>
      </c>
      <c r="N54" s="40">
        <v>0</v>
      </c>
      <c r="O54" s="40">
        <v>0</v>
      </c>
      <c r="P54" s="40">
        <v>0</v>
      </c>
      <c r="Q54" s="40">
        <v>0</v>
      </c>
      <c r="R54" s="40">
        <v>6.2442000000000002</v>
      </c>
      <c r="S54" s="40">
        <v>0.10009999999999999</v>
      </c>
      <c r="T54" s="40">
        <v>0</v>
      </c>
      <c r="U54" s="40">
        <v>0</v>
      </c>
      <c r="V54" s="40">
        <v>1.1706000000000001</v>
      </c>
      <c r="W54" s="40">
        <v>0</v>
      </c>
      <c r="X54" s="40">
        <v>0</v>
      </c>
      <c r="Y54" s="40">
        <v>0</v>
      </c>
      <c r="Z54" s="40">
        <v>0</v>
      </c>
      <c r="AA54" s="40">
        <v>0</v>
      </c>
      <c r="AB54" s="40">
        <v>0</v>
      </c>
      <c r="AC54" s="40">
        <v>0</v>
      </c>
      <c r="AD54" s="40">
        <v>0</v>
      </c>
      <c r="AE54" s="40">
        <v>0</v>
      </c>
      <c r="AF54" s="40">
        <v>0</v>
      </c>
      <c r="AG54" s="40">
        <v>0</v>
      </c>
      <c r="AH54" s="40">
        <v>0</v>
      </c>
      <c r="AI54" s="40">
        <v>0</v>
      </c>
      <c r="AJ54" s="40">
        <v>0</v>
      </c>
      <c r="AK54" s="40">
        <v>0</v>
      </c>
      <c r="AL54" s="40">
        <v>0</v>
      </c>
      <c r="AM54" s="40">
        <v>0</v>
      </c>
      <c r="AN54" s="40">
        <v>0</v>
      </c>
      <c r="AO54" s="40">
        <v>0</v>
      </c>
      <c r="AP54" s="40">
        <v>0</v>
      </c>
      <c r="AQ54" s="40">
        <v>0</v>
      </c>
      <c r="AR54" s="40">
        <v>0</v>
      </c>
      <c r="AS54" s="40">
        <v>0</v>
      </c>
      <c r="AT54" s="40">
        <v>0</v>
      </c>
      <c r="AU54" s="40">
        <v>0</v>
      </c>
      <c r="AV54" s="40">
        <v>0</v>
      </c>
      <c r="AW54" s="40">
        <v>0</v>
      </c>
      <c r="AX54" s="40">
        <v>0</v>
      </c>
      <c r="AY54" s="40">
        <v>0</v>
      </c>
      <c r="AZ54" s="40">
        <v>0</v>
      </c>
      <c r="BA54" s="40">
        <v>0</v>
      </c>
      <c r="BB54" s="40">
        <v>0</v>
      </c>
      <c r="BC54" s="40">
        <v>0</v>
      </c>
      <c r="BD54" s="40">
        <v>0</v>
      </c>
      <c r="BE54" s="40">
        <v>0</v>
      </c>
      <c r="BF54" s="40">
        <v>0</v>
      </c>
      <c r="BG54" s="40">
        <v>0</v>
      </c>
      <c r="BH54" s="40">
        <v>0</v>
      </c>
      <c r="BI54" s="40">
        <v>0</v>
      </c>
      <c r="BJ54" s="40">
        <v>0</v>
      </c>
      <c r="BK54" s="39">
        <f>SUM(C54:BJ54)</f>
        <v>65.226113903205317</v>
      </c>
      <c r="BL54" s="51"/>
      <c r="BM54" s="51"/>
      <c r="BN54" s="51"/>
      <c r="BO54" s="51"/>
    </row>
    <row r="55" spans="1:67" x14ac:dyDescent="0.2">
      <c r="A55" s="17"/>
      <c r="B55" s="26" t="s">
        <v>85</v>
      </c>
      <c r="C55" s="36">
        <f>SUM(C54)</f>
        <v>0</v>
      </c>
      <c r="D55" s="36">
        <f t="shared" ref="D55:BJ55" si="15">SUM(D54)</f>
        <v>33.910352788193734</v>
      </c>
      <c r="E55" s="36">
        <f t="shared" si="15"/>
        <v>0</v>
      </c>
      <c r="F55" s="36">
        <f t="shared" si="15"/>
        <v>0</v>
      </c>
      <c r="G55" s="36">
        <f t="shared" si="15"/>
        <v>0</v>
      </c>
      <c r="H55" s="36">
        <f t="shared" si="15"/>
        <v>15.601591966394071</v>
      </c>
      <c r="I55" s="36">
        <f t="shared" si="15"/>
        <v>0.55399430696359075</v>
      </c>
      <c r="J55" s="36">
        <f t="shared" si="15"/>
        <v>0</v>
      </c>
      <c r="K55" s="36">
        <f t="shared" si="15"/>
        <v>0</v>
      </c>
      <c r="L55" s="36">
        <f t="shared" si="15"/>
        <v>7.6452748416539293</v>
      </c>
      <c r="M55" s="36">
        <f t="shared" si="15"/>
        <v>0</v>
      </c>
      <c r="N55" s="36">
        <f t="shared" si="15"/>
        <v>0</v>
      </c>
      <c r="O55" s="36">
        <f t="shared" si="15"/>
        <v>0</v>
      </c>
      <c r="P55" s="36">
        <f t="shared" si="15"/>
        <v>0</v>
      </c>
      <c r="Q55" s="36">
        <f t="shared" si="15"/>
        <v>0</v>
      </c>
      <c r="R55" s="36">
        <f t="shared" si="15"/>
        <v>6.2442000000000002</v>
      </c>
      <c r="S55" s="36">
        <f t="shared" si="15"/>
        <v>0.10009999999999999</v>
      </c>
      <c r="T55" s="36">
        <f t="shared" si="15"/>
        <v>0</v>
      </c>
      <c r="U55" s="36">
        <f t="shared" si="15"/>
        <v>0</v>
      </c>
      <c r="V55" s="36">
        <f t="shared" si="15"/>
        <v>1.1706000000000001</v>
      </c>
      <c r="W55" s="36">
        <f t="shared" si="15"/>
        <v>0</v>
      </c>
      <c r="X55" s="36">
        <f t="shared" si="15"/>
        <v>0</v>
      </c>
      <c r="Y55" s="36">
        <f t="shared" si="15"/>
        <v>0</v>
      </c>
      <c r="Z55" s="36">
        <f t="shared" si="15"/>
        <v>0</v>
      </c>
      <c r="AA55" s="36">
        <f t="shared" si="15"/>
        <v>0</v>
      </c>
      <c r="AB55" s="36">
        <f t="shared" si="15"/>
        <v>0</v>
      </c>
      <c r="AC55" s="36">
        <f t="shared" si="15"/>
        <v>0</v>
      </c>
      <c r="AD55" s="36">
        <f t="shared" si="15"/>
        <v>0</v>
      </c>
      <c r="AE55" s="36">
        <f t="shared" si="15"/>
        <v>0</v>
      </c>
      <c r="AF55" s="36">
        <f t="shared" si="15"/>
        <v>0</v>
      </c>
      <c r="AG55" s="36">
        <f t="shared" si="15"/>
        <v>0</v>
      </c>
      <c r="AH55" s="36">
        <f t="shared" si="15"/>
        <v>0</v>
      </c>
      <c r="AI55" s="36">
        <f t="shared" si="15"/>
        <v>0</v>
      </c>
      <c r="AJ55" s="36">
        <f t="shared" si="15"/>
        <v>0</v>
      </c>
      <c r="AK55" s="36">
        <f t="shared" si="15"/>
        <v>0</v>
      </c>
      <c r="AL55" s="36">
        <f t="shared" si="15"/>
        <v>0</v>
      </c>
      <c r="AM55" s="36">
        <f t="shared" si="15"/>
        <v>0</v>
      </c>
      <c r="AN55" s="36">
        <f t="shared" si="15"/>
        <v>0</v>
      </c>
      <c r="AO55" s="36">
        <f t="shared" si="15"/>
        <v>0</v>
      </c>
      <c r="AP55" s="36">
        <f t="shared" si="15"/>
        <v>0</v>
      </c>
      <c r="AQ55" s="36">
        <f t="shared" si="15"/>
        <v>0</v>
      </c>
      <c r="AR55" s="36">
        <f t="shared" si="15"/>
        <v>0</v>
      </c>
      <c r="AS55" s="36">
        <f t="shared" si="15"/>
        <v>0</v>
      </c>
      <c r="AT55" s="36">
        <f t="shared" si="15"/>
        <v>0</v>
      </c>
      <c r="AU55" s="36">
        <f t="shared" si="15"/>
        <v>0</v>
      </c>
      <c r="AV55" s="36">
        <f t="shared" si="15"/>
        <v>0</v>
      </c>
      <c r="AW55" s="36">
        <f t="shared" si="15"/>
        <v>0</v>
      </c>
      <c r="AX55" s="36">
        <f t="shared" si="15"/>
        <v>0</v>
      </c>
      <c r="AY55" s="36">
        <f t="shared" si="15"/>
        <v>0</v>
      </c>
      <c r="AZ55" s="36">
        <f t="shared" si="15"/>
        <v>0</v>
      </c>
      <c r="BA55" s="36">
        <f t="shared" si="15"/>
        <v>0</v>
      </c>
      <c r="BB55" s="36">
        <f t="shared" si="15"/>
        <v>0</v>
      </c>
      <c r="BC55" s="36">
        <f t="shared" si="15"/>
        <v>0</v>
      </c>
      <c r="BD55" s="36">
        <f t="shared" si="15"/>
        <v>0</v>
      </c>
      <c r="BE55" s="36">
        <f t="shared" si="15"/>
        <v>0</v>
      </c>
      <c r="BF55" s="36">
        <f t="shared" si="15"/>
        <v>0</v>
      </c>
      <c r="BG55" s="36">
        <f t="shared" si="15"/>
        <v>0</v>
      </c>
      <c r="BH55" s="36">
        <f t="shared" si="15"/>
        <v>0</v>
      </c>
      <c r="BI55" s="36">
        <f t="shared" si="15"/>
        <v>0</v>
      </c>
      <c r="BJ55" s="36">
        <f t="shared" si="15"/>
        <v>0</v>
      </c>
      <c r="BK55" s="39">
        <f>SUM(BK54)</f>
        <v>65.226113903205317</v>
      </c>
    </row>
    <row r="56" spans="1:67" x14ac:dyDescent="0.2">
      <c r="A56" s="17" t="s">
        <v>77</v>
      </c>
      <c r="B56" s="25" t="s">
        <v>19</v>
      </c>
      <c r="C56" s="58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56"/>
      <c r="AV56" s="56"/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56"/>
      <c r="BK56" s="59"/>
    </row>
    <row r="57" spans="1:67" x14ac:dyDescent="0.2">
      <c r="A57" s="17"/>
      <c r="B57" s="26" t="s">
        <v>36</v>
      </c>
      <c r="C57" s="36">
        <v>0</v>
      </c>
      <c r="D57" s="36">
        <v>0</v>
      </c>
      <c r="E57" s="36">
        <v>0</v>
      </c>
      <c r="F57" s="36">
        <v>0</v>
      </c>
      <c r="G57" s="36">
        <v>0</v>
      </c>
      <c r="H57" s="36">
        <v>0</v>
      </c>
      <c r="I57" s="36">
        <v>0</v>
      </c>
      <c r="J57" s="36">
        <v>0</v>
      </c>
      <c r="K57" s="36">
        <v>0</v>
      </c>
      <c r="L57" s="36">
        <v>0</v>
      </c>
      <c r="M57" s="36">
        <v>0</v>
      </c>
      <c r="N57" s="36">
        <v>0</v>
      </c>
      <c r="O57" s="36">
        <v>0</v>
      </c>
      <c r="P57" s="36">
        <v>0</v>
      </c>
      <c r="Q57" s="36">
        <v>0</v>
      </c>
      <c r="R57" s="36">
        <v>0</v>
      </c>
      <c r="S57" s="36">
        <v>0</v>
      </c>
      <c r="T57" s="36">
        <v>0</v>
      </c>
      <c r="U57" s="36">
        <v>0</v>
      </c>
      <c r="V57" s="36">
        <v>0</v>
      </c>
      <c r="W57" s="36">
        <v>0</v>
      </c>
      <c r="X57" s="36">
        <v>0</v>
      </c>
      <c r="Y57" s="36">
        <v>0</v>
      </c>
      <c r="Z57" s="36">
        <v>0</v>
      </c>
      <c r="AA57" s="36">
        <v>0</v>
      </c>
      <c r="AB57" s="36">
        <v>0</v>
      </c>
      <c r="AC57" s="36">
        <v>0</v>
      </c>
      <c r="AD57" s="36">
        <v>0</v>
      </c>
      <c r="AE57" s="36">
        <v>0</v>
      </c>
      <c r="AF57" s="36">
        <v>0</v>
      </c>
      <c r="AG57" s="36">
        <v>0</v>
      </c>
      <c r="AH57" s="36">
        <v>0</v>
      </c>
      <c r="AI57" s="36">
        <v>0</v>
      </c>
      <c r="AJ57" s="36">
        <v>0</v>
      </c>
      <c r="AK57" s="36">
        <v>0</v>
      </c>
      <c r="AL57" s="36">
        <v>0</v>
      </c>
      <c r="AM57" s="36">
        <v>0</v>
      </c>
      <c r="AN57" s="36">
        <v>0</v>
      </c>
      <c r="AO57" s="36">
        <v>0</v>
      </c>
      <c r="AP57" s="36">
        <v>0</v>
      </c>
      <c r="AQ57" s="36">
        <v>0</v>
      </c>
      <c r="AR57" s="36">
        <v>0</v>
      </c>
      <c r="AS57" s="36">
        <v>0</v>
      </c>
      <c r="AT57" s="36">
        <v>0</v>
      </c>
      <c r="AU57" s="36">
        <v>0</v>
      </c>
      <c r="AV57" s="36">
        <v>0</v>
      </c>
      <c r="AW57" s="36">
        <v>0</v>
      </c>
      <c r="AX57" s="36">
        <v>0</v>
      </c>
      <c r="AY57" s="36">
        <v>0</v>
      </c>
      <c r="AZ57" s="36">
        <v>0</v>
      </c>
      <c r="BA57" s="36">
        <v>0</v>
      </c>
      <c r="BB57" s="36">
        <v>0</v>
      </c>
      <c r="BC57" s="36">
        <v>0</v>
      </c>
      <c r="BD57" s="36">
        <v>0</v>
      </c>
      <c r="BE57" s="36">
        <v>0</v>
      </c>
      <c r="BF57" s="36">
        <v>0</v>
      </c>
      <c r="BG57" s="36">
        <v>0</v>
      </c>
      <c r="BH57" s="36">
        <v>0</v>
      </c>
      <c r="BI57" s="36">
        <v>0</v>
      </c>
      <c r="BJ57" s="36">
        <v>0</v>
      </c>
      <c r="BK57" s="39">
        <f>SUM(C57:BJ57)</f>
        <v>0</v>
      </c>
    </row>
    <row r="58" spans="1:67" x14ac:dyDescent="0.2">
      <c r="A58" s="17"/>
      <c r="B58" s="26" t="s">
        <v>86</v>
      </c>
      <c r="C58" s="36">
        <f t="shared" ref="C58:BJ58" si="16">SUM(C57)</f>
        <v>0</v>
      </c>
      <c r="D58" s="36">
        <f t="shared" si="16"/>
        <v>0</v>
      </c>
      <c r="E58" s="36">
        <f t="shared" si="16"/>
        <v>0</v>
      </c>
      <c r="F58" s="36">
        <f t="shared" si="16"/>
        <v>0</v>
      </c>
      <c r="G58" s="36">
        <f t="shared" si="16"/>
        <v>0</v>
      </c>
      <c r="H58" s="36">
        <f t="shared" si="16"/>
        <v>0</v>
      </c>
      <c r="I58" s="36">
        <f t="shared" si="16"/>
        <v>0</v>
      </c>
      <c r="J58" s="36">
        <f t="shared" si="16"/>
        <v>0</v>
      </c>
      <c r="K58" s="36">
        <f t="shared" si="16"/>
        <v>0</v>
      </c>
      <c r="L58" s="36">
        <f t="shared" si="16"/>
        <v>0</v>
      </c>
      <c r="M58" s="36">
        <f t="shared" si="16"/>
        <v>0</v>
      </c>
      <c r="N58" s="36">
        <f t="shared" si="16"/>
        <v>0</v>
      </c>
      <c r="O58" s="36">
        <f t="shared" si="16"/>
        <v>0</v>
      </c>
      <c r="P58" s="36">
        <f t="shared" si="16"/>
        <v>0</v>
      </c>
      <c r="Q58" s="36">
        <f t="shared" si="16"/>
        <v>0</v>
      </c>
      <c r="R58" s="36">
        <f t="shared" si="16"/>
        <v>0</v>
      </c>
      <c r="S58" s="36">
        <f t="shared" si="16"/>
        <v>0</v>
      </c>
      <c r="T58" s="36">
        <f t="shared" si="16"/>
        <v>0</v>
      </c>
      <c r="U58" s="36">
        <f t="shared" si="16"/>
        <v>0</v>
      </c>
      <c r="V58" s="36">
        <f t="shared" si="16"/>
        <v>0</v>
      </c>
      <c r="W58" s="36">
        <f t="shared" si="16"/>
        <v>0</v>
      </c>
      <c r="X58" s="36">
        <f t="shared" si="16"/>
        <v>0</v>
      </c>
      <c r="Y58" s="36">
        <f t="shared" si="16"/>
        <v>0</v>
      </c>
      <c r="Z58" s="36">
        <f t="shared" si="16"/>
        <v>0</v>
      </c>
      <c r="AA58" s="36">
        <f t="shared" si="16"/>
        <v>0</v>
      </c>
      <c r="AB58" s="36">
        <f t="shared" si="16"/>
        <v>0</v>
      </c>
      <c r="AC58" s="36">
        <f t="shared" si="16"/>
        <v>0</v>
      </c>
      <c r="AD58" s="36">
        <f t="shared" si="16"/>
        <v>0</v>
      </c>
      <c r="AE58" s="36">
        <f t="shared" si="16"/>
        <v>0</v>
      </c>
      <c r="AF58" s="36">
        <f t="shared" si="16"/>
        <v>0</v>
      </c>
      <c r="AG58" s="36">
        <f t="shared" si="16"/>
        <v>0</v>
      </c>
      <c r="AH58" s="36">
        <f t="shared" si="16"/>
        <v>0</v>
      </c>
      <c r="AI58" s="36">
        <f t="shared" si="16"/>
        <v>0</v>
      </c>
      <c r="AJ58" s="36">
        <f t="shared" si="16"/>
        <v>0</v>
      </c>
      <c r="AK58" s="36">
        <f t="shared" si="16"/>
        <v>0</v>
      </c>
      <c r="AL58" s="36">
        <f t="shared" si="16"/>
        <v>0</v>
      </c>
      <c r="AM58" s="36">
        <f t="shared" si="16"/>
        <v>0</v>
      </c>
      <c r="AN58" s="36">
        <f t="shared" si="16"/>
        <v>0</v>
      </c>
      <c r="AO58" s="36">
        <f t="shared" si="16"/>
        <v>0</v>
      </c>
      <c r="AP58" s="36">
        <f t="shared" si="16"/>
        <v>0</v>
      </c>
      <c r="AQ58" s="36">
        <f t="shared" si="16"/>
        <v>0</v>
      </c>
      <c r="AR58" s="36">
        <f t="shared" si="16"/>
        <v>0</v>
      </c>
      <c r="AS58" s="36">
        <f t="shared" si="16"/>
        <v>0</v>
      </c>
      <c r="AT58" s="36">
        <f t="shared" si="16"/>
        <v>0</v>
      </c>
      <c r="AU58" s="36">
        <f t="shared" si="16"/>
        <v>0</v>
      </c>
      <c r="AV58" s="36">
        <f t="shared" si="16"/>
        <v>0</v>
      </c>
      <c r="AW58" s="36">
        <f t="shared" si="16"/>
        <v>0</v>
      </c>
      <c r="AX58" s="36">
        <f t="shared" si="16"/>
        <v>0</v>
      </c>
      <c r="AY58" s="36">
        <f t="shared" si="16"/>
        <v>0</v>
      </c>
      <c r="AZ58" s="36">
        <f t="shared" si="16"/>
        <v>0</v>
      </c>
      <c r="BA58" s="36">
        <f t="shared" si="16"/>
        <v>0</v>
      </c>
      <c r="BB58" s="36">
        <f t="shared" si="16"/>
        <v>0</v>
      </c>
      <c r="BC58" s="36">
        <f t="shared" si="16"/>
        <v>0</v>
      </c>
      <c r="BD58" s="36">
        <f t="shared" si="16"/>
        <v>0</v>
      </c>
      <c r="BE58" s="36">
        <f t="shared" si="16"/>
        <v>0</v>
      </c>
      <c r="BF58" s="36">
        <f t="shared" si="16"/>
        <v>0</v>
      </c>
      <c r="BG58" s="36">
        <f t="shared" si="16"/>
        <v>0</v>
      </c>
      <c r="BH58" s="36">
        <f t="shared" si="16"/>
        <v>0</v>
      </c>
      <c r="BI58" s="36">
        <f t="shared" si="16"/>
        <v>0</v>
      </c>
      <c r="BJ58" s="36">
        <f t="shared" si="16"/>
        <v>0</v>
      </c>
      <c r="BK58" s="39">
        <f>SUM(BK57)</f>
        <v>0</v>
      </c>
    </row>
    <row r="59" spans="1:67" x14ac:dyDescent="0.2">
      <c r="A59" s="17"/>
      <c r="B59" s="27" t="s">
        <v>84</v>
      </c>
      <c r="C59" s="38">
        <f>C58+C55</f>
        <v>0</v>
      </c>
      <c r="D59" s="38">
        <f t="shared" ref="D59:BJ59" si="17">D58+D55</f>
        <v>33.910352788193734</v>
      </c>
      <c r="E59" s="38">
        <f t="shared" si="17"/>
        <v>0</v>
      </c>
      <c r="F59" s="38">
        <f t="shared" si="17"/>
        <v>0</v>
      </c>
      <c r="G59" s="38">
        <f t="shared" si="17"/>
        <v>0</v>
      </c>
      <c r="H59" s="38">
        <f t="shared" si="17"/>
        <v>15.601591966394071</v>
      </c>
      <c r="I59" s="38">
        <f t="shared" si="17"/>
        <v>0.55399430696359075</v>
      </c>
      <c r="J59" s="38">
        <f t="shared" si="17"/>
        <v>0</v>
      </c>
      <c r="K59" s="38">
        <f t="shared" si="17"/>
        <v>0</v>
      </c>
      <c r="L59" s="38">
        <f t="shared" si="17"/>
        <v>7.6452748416539293</v>
      </c>
      <c r="M59" s="38">
        <f t="shared" si="17"/>
        <v>0</v>
      </c>
      <c r="N59" s="38">
        <f t="shared" si="17"/>
        <v>0</v>
      </c>
      <c r="O59" s="38">
        <f t="shared" si="17"/>
        <v>0</v>
      </c>
      <c r="P59" s="38">
        <f t="shared" si="17"/>
        <v>0</v>
      </c>
      <c r="Q59" s="38">
        <f t="shared" si="17"/>
        <v>0</v>
      </c>
      <c r="R59" s="38">
        <f t="shared" si="17"/>
        <v>6.2442000000000002</v>
      </c>
      <c r="S59" s="38">
        <f t="shared" si="17"/>
        <v>0.10009999999999999</v>
      </c>
      <c r="T59" s="38">
        <f t="shared" si="17"/>
        <v>0</v>
      </c>
      <c r="U59" s="38">
        <f t="shared" si="17"/>
        <v>0</v>
      </c>
      <c r="V59" s="38">
        <f t="shared" si="17"/>
        <v>1.1706000000000001</v>
      </c>
      <c r="W59" s="38">
        <f t="shared" si="17"/>
        <v>0</v>
      </c>
      <c r="X59" s="38">
        <f t="shared" si="17"/>
        <v>0</v>
      </c>
      <c r="Y59" s="38">
        <f t="shared" si="17"/>
        <v>0</v>
      </c>
      <c r="Z59" s="38">
        <f t="shared" si="17"/>
        <v>0</v>
      </c>
      <c r="AA59" s="38">
        <f t="shared" si="17"/>
        <v>0</v>
      </c>
      <c r="AB59" s="38">
        <f t="shared" si="17"/>
        <v>0</v>
      </c>
      <c r="AC59" s="38">
        <f t="shared" si="17"/>
        <v>0</v>
      </c>
      <c r="AD59" s="38">
        <f t="shared" si="17"/>
        <v>0</v>
      </c>
      <c r="AE59" s="38">
        <f t="shared" si="17"/>
        <v>0</v>
      </c>
      <c r="AF59" s="38">
        <f t="shared" si="17"/>
        <v>0</v>
      </c>
      <c r="AG59" s="38">
        <f t="shared" si="17"/>
        <v>0</v>
      </c>
      <c r="AH59" s="38">
        <f t="shared" si="17"/>
        <v>0</v>
      </c>
      <c r="AI59" s="38">
        <f t="shared" si="17"/>
        <v>0</v>
      </c>
      <c r="AJ59" s="38">
        <f t="shared" si="17"/>
        <v>0</v>
      </c>
      <c r="AK59" s="38">
        <f t="shared" si="17"/>
        <v>0</v>
      </c>
      <c r="AL59" s="38">
        <f t="shared" si="17"/>
        <v>0</v>
      </c>
      <c r="AM59" s="38">
        <f t="shared" si="17"/>
        <v>0</v>
      </c>
      <c r="AN59" s="38">
        <f t="shared" si="17"/>
        <v>0</v>
      </c>
      <c r="AO59" s="38">
        <f t="shared" si="17"/>
        <v>0</v>
      </c>
      <c r="AP59" s="38">
        <f t="shared" si="17"/>
        <v>0</v>
      </c>
      <c r="AQ59" s="38">
        <f t="shared" si="17"/>
        <v>0</v>
      </c>
      <c r="AR59" s="38">
        <f t="shared" si="17"/>
        <v>0</v>
      </c>
      <c r="AS59" s="38">
        <f t="shared" si="17"/>
        <v>0</v>
      </c>
      <c r="AT59" s="38">
        <f t="shared" si="17"/>
        <v>0</v>
      </c>
      <c r="AU59" s="38">
        <f t="shared" si="17"/>
        <v>0</v>
      </c>
      <c r="AV59" s="38">
        <f t="shared" si="17"/>
        <v>0</v>
      </c>
      <c r="AW59" s="38">
        <f t="shared" si="17"/>
        <v>0</v>
      </c>
      <c r="AX59" s="38">
        <f t="shared" si="17"/>
        <v>0</v>
      </c>
      <c r="AY59" s="38">
        <f t="shared" si="17"/>
        <v>0</v>
      </c>
      <c r="AZ59" s="38">
        <f t="shared" si="17"/>
        <v>0</v>
      </c>
      <c r="BA59" s="38">
        <f t="shared" si="17"/>
        <v>0</v>
      </c>
      <c r="BB59" s="38">
        <f t="shared" si="17"/>
        <v>0</v>
      </c>
      <c r="BC59" s="38">
        <f t="shared" si="17"/>
        <v>0</v>
      </c>
      <c r="BD59" s="38">
        <f t="shared" si="17"/>
        <v>0</v>
      </c>
      <c r="BE59" s="38">
        <f t="shared" si="17"/>
        <v>0</v>
      </c>
      <c r="BF59" s="38">
        <f t="shared" si="17"/>
        <v>0</v>
      </c>
      <c r="BG59" s="38">
        <f t="shared" si="17"/>
        <v>0</v>
      </c>
      <c r="BH59" s="38">
        <f t="shared" si="17"/>
        <v>0</v>
      </c>
      <c r="BI59" s="38">
        <f t="shared" si="17"/>
        <v>0</v>
      </c>
      <c r="BJ59" s="38">
        <f t="shared" si="17"/>
        <v>0</v>
      </c>
      <c r="BK59" s="38">
        <f>BK58+BK55</f>
        <v>65.226113903205317</v>
      </c>
    </row>
    <row r="60" spans="1:67" ht="4.5" customHeight="1" x14ac:dyDescent="0.2">
      <c r="A60" s="17"/>
      <c r="B60" s="25"/>
      <c r="C60" s="58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6"/>
      <c r="BK60" s="59"/>
    </row>
    <row r="61" spans="1:67" x14ac:dyDescent="0.2">
      <c r="A61" s="17" t="s">
        <v>20</v>
      </c>
      <c r="B61" s="24" t="s">
        <v>21</v>
      </c>
      <c r="C61" s="58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6"/>
      <c r="BK61" s="59"/>
    </row>
    <row r="62" spans="1:67" x14ac:dyDescent="0.2">
      <c r="A62" s="17" t="s">
        <v>76</v>
      </c>
      <c r="B62" s="25" t="s">
        <v>22</v>
      </c>
      <c r="C62" s="58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56"/>
      <c r="AQ62" s="56"/>
      <c r="AR62" s="56"/>
      <c r="AS62" s="56"/>
      <c r="AT62" s="56"/>
      <c r="AU62" s="56"/>
      <c r="AV62" s="56"/>
      <c r="AW62" s="56"/>
      <c r="AX62" s="56"/>
      <c r="AY62" s="56"/>
      <c r="AZ62" s="56"/>
      <c r="BA62" s="56"/>
      <c r="BB62" s="56"/>
      <c r="BC62" s="56"/>
      <c r="BD62" s="56"/>
      <c r="BE62" s="56"/>
      <c r="BF62" s="56"/>
      <c r="BG62" s="56"/>
      <c r="BH62" s="56"/>
      <c r="BI62" s="56"/>
      <c r="BJ62" s="56"/>
      <c r="BK62" s="59"/>
    </row>
    <row r="63" spans="1:67" x14ac:dyDescent="0.2">
      <c r="A63" s="17"/>
      <c r="B63" s="26" t="s">
        <v>36</v>
      </c>
      <c r="C63" s="36">
        <v>0</v>
      </c>
      <c r="D63" s="36">
        <v>0</v>
      </c>
      <c r="E63" s="36">
        <v>0</v>
      </c>
      <c r="F63" s="36">
        <v>0</v>
      </c>
      <c r="G63" s="36">
        <v>0</v>
      </c>
      <c r="H63" s="36">
        <v>0</v>
      </c>
      <c r="I63" s="36">
        <v>0</v>
      </c>
      <c r="J63" s="36">
        <v>0</v>
      </c>
      <c r="K63" s="36">
        <v>0</v>
      </c>
      <c r="L63" s="36">
        <v>0</v>
      </c>
      <c r="M63" s="36">
        <v>0</v>
      </c>
      <c r="N63" s="36">
        <v>0</v>
      </c>
      <c r="O63" s="36">
        <v>0</v>
      </c>
      <c r="P63" s="36">
        <v>0</v>
      </c>
      <c r="Q63" s="36">
        <v>0</v>
      </c>
      <c r="R63" s="36">
        <v>0</v>
      </c>
      <c r="S63" s="36">
        <v>0</v>
      </c>
      <c r="T63" s="36">
        <v>0</v>
      </c>
      <c r="U63" s="36">
        <v>0</v>
      </c>
      <c r="V63" s="36">
        <v>0</v>
      </c>
      <c r="W63" s="36">
        <v>0</v>
      </c>
      <c r="X63" s="36">
        <v>0</v>
      </c>
      <c r="Y63" s="36">
        <v>0</v>
      </c>
      <c r="Z63" s="36">
        <v>0</v>
      </c>
      <c r="AA63" s="36">
        <v>0</v>
      </c>
      <c r="AB63" s="36">
        <v>0</v>
      </c>
      <c r="AC63" s="36">
        <v>0</v>
      </c>
      <c r="AD63" s="36">
        <v>0</v>
      </c>
      <c r="AE63" s="36">
        <v>0</v>
      </c>
      <c r="AF63" s="36">
        <v>0</v>
      </c>
      <c r="AG63" s="36">
        <v>0</v>
      </c>
      <c r="AH63" s="36">
        <v>0</v>
      </c>
      <c r="AI63" s="36">
        <v>0</v>
      </c>
      <c r="AJ63" s="36">
        <v>0</v>
      </c>
      <c r="AK63" s="36">
        <v>0</v>
      </c>
      <c r="AL63" s="36">
        <v>0</v>
      </c>
      <c r="AM63" s="36">
        <v>0</v>
      </c>
      <c r="AN63" s="36">
        <v>0</v>
      </c>
      <c r="AO63" s="36">
        <v>0</v>
      </c>
      <c r="AP63" s="36">
        <v>0</v>
      </c>
      <c r="AQ63" s="36">
        <v>0</v>
      </c>
      <c r="AR63" s="36">
        <v>0</v>
      </c>
      <c r="AS63" s="36">
        <v>0</v>
      </c>
      <c r="AT63" s="36">
        <v>0</v>
      </c>
      <c r="AU63" s="36">
        <v>0</v>
      </c>
      <c r="AV63" s="36">
        <v>0</v>
      </c>
      <c r="AW63" s="36">
        <v>0</v>
      </c>
      <c r="AX63" s="36">
        <v>0</v>
      </c>
      <c r="AY63" s="36">
        <v>0</v>
      </c>
      <c r="AZ63" s="36">
        <v>0</v>
      </c>
      <c r="BA63" s="36">
        <v>0</v>
      </c>
      <c r="BB63" s="36">
        <v>0</v>
      </c>
      <c r="BC63" s="36">
        <v>0</v>
      </c>
      <c r="BD63" s="36">
        <v>0</v>
      </c>
      <c r="BE63" s="36">
        <v>0</v>
      </c>
      <c r="BF63" s="36">
        <v>0</v>
      </c>
      <c r="BG63" s="36">
        <v>0</v>
      </c>
      <c r="BH63" s="36">
        <v>0</v>
      </c>
      <c r="BI63" s="36">
        <v>0</v>
      </c>
      <c r="BJ63" s="36">
        <v>0</v>
      </c>
      <c r="BK63" s="39">
        <f>SUM(C63:BJ63)</f>
        <v>0</v>
      </c>
    </row>
    <row r="64" spans="1:67" x14ac:dyDescent="0.2">
      <c r="A64" s="17"/>
      <c r="B64" s="27" t="s">
        <v>83</v>
      </c>
      <c r="C64" s="36">
        <f t="shared" ref="C64:BJ64" si="18">SUM(C63)</f>
        <v>0</v>
      </c>
      <c r="D64" s="36">
        <f t="shared" si="18"/>
        <v>0</v>
      </c>
      <c r="E64" s="36">
        <f t="shared" si="18"/>
        <v>0</v>
      </c>
      <c r="F64" s="36">
        <f t="shared" si="18"/>
        <v>0</v>
      </c>
      <c r="G64" s="36">
        <f t="shared" si="18"/>
        <v>0</v>
      </c>
      <c r="H64" s="36">
        <f t="shared" si="18"/>
        <v>0</v>
      </c>
      <c r="I64" s="36">
        <f t="shared" si="18"/>
        <v>0</v>
      </c>
      <c r="J64" s="36">
        <f t="shared" si="18"/>
        <v>0</v>
      </c>
      <c r="K64" s="36">
        <f t="shared" si="18"/>
        <v>0</v>
      </c>
      <c r="L64" s="36">
        <f t="shared" si="18"/>
        <v>0</v>
      </c>
      <c r="M64" s="36">
        <f t="shared" si="18"/>
        <v>0</v>
      </c>
      <c r="N64" s="36">
        <f t="shared" si="18"/>
        <v>0</v>
      </c>
      <c r="O64" s="36">
        <f t="shared" si="18"/>
        <v>0</v>
      </c>
      <c r="P64" s="36">
        <f t="shared" si="18"/>
        <v>0</v>
      </c>
      <c r="Q64" s="36">
        <f t="shared" si="18"/>
        <v>0</v>
      </c>
      <c r="R64" s="36">
        <f t="shared" si="18"/>
        <v>0</v>
      </c>
      <c r="S64" s="36">
        <f t="shared" si="18"/>
        <v>0</v>
      </c>
      <c r="T64" s="36">
        <f t="shared" si="18"/>
        <v>0</v>
      </c>
      <c r="U64" s="36">
        <f t="shared" si="18"/>
        <v>0</v>
      </c>
      <c r="V64" s="36">
        <f t="shared" si="18"/>
        <v>0</v>
      </c>
      <c r="W64" s="36">
        <f t="shared" si="18"/>
        <v>0</v>
      </c>
      <c r="X64" s="36">
        <f t="shared" si="18"/>
        <v>0</v>
      </c>
      <c r="Y64" s="36">
        <f t="shared" si="18"/>
        <v>0</v>
      </c>
      <c r="Z64" s="36">
        <f t="shared" si="18"/>
        <v>0</v>
      </c>
      <c r="AA64" s="36">
        <f t="shared" si="18"/>
        <v>0</v>
      </c>
      <c r="AB64" s="36">
        <f t="shared" si="18"/>
        <v>0</v>
      </c>
      <c r="AC64" s="36">
        <f t="shared" si="18"/>
        <v>0</v>
      </c>
      <c r="AD64" s="36">
        <f t="shared" si="18"/>
        <v>0</v>
      </c>
      <c r="AE64" s="36">
        <f t="shared" si="18"/>
        <v>0</v>
      </c>
      <c r="AF64" s="36">
        <f t="shared" si="18"/>
        <v>0</v>
      </c>
      <c r="AG64" s="36">
        <f t="shared" si="18"/>
        <v>0</v>
      </c>
      <c r="AH64" s="36">
        <f t="shared" si="18"/>
        <v>0</v>
      </c>
      <c r="AI64" s="36">
        <f t="shared" si="18"/>
        <v>0</v>
      </c>
      <c r="AJ64" s="36">
        <f t="shared" si="18"/>
        <v>0</v>
      </c>
      <c r="AK64" s="36">
        <f t="shared" si="18"/>
        <v>0</v>
      </c>
      <c r="AL64" s="36">
        <f t="shared" si="18"/>
        <v>0</v>
      </c>
      <c r="AM64" s="36">
        <f t="shared" si="18"/>
        <v>0</v>
      </c>
      <c r="AN64" s="36">
        <f t="shared" si="18"/>
        <v>0</v>
      </c>
      <c r="AO64" s="36">
        <f t="shared" si="18"/>
        <v>0</v>
      </c>
      <c r="AP64" s="36">
        <f t="shared" si="18"/>
        <v>0</v>
      </c>
      <c r="AQ64" s="36">
        <f t="shared" si="18"/>
        <v>0</v>
      </c>
      <c r="AR64" s="36">
        <f t="shared" si="18"/>
        <v>0</v>
      </c>
      <c r="AS64" s="36">
        <f t="shared" si="18"/>
        <v>0</v>
      </c>
      <c r="AT64" s="36">
        <f t="shared" si="18"/>
        <v>0</v>
      </c>
      <c r="AU64" s="36">
        <f t="shared" si="18"/>
        <v>0</v>
      </c>
      <c r="AV64" s="36">
        <f t="shared" si="18"/>
        <v>0</v>
      </c>
      <c r="AW64" s="36">
        <f t="shared" si="18"/>
        <v>0</v>
      </c>
      <c r="AX64" s="36">
        <f t="shared" si="18"/>
        <v>0</v>
      </c>
      <c r="AY64" s="36">
        <f t="shared" si="18"/>
        <v>0</v>
      </c>
      <c r="AZ64" s="36">
        <f t="shared" si="18"/>
        <v>0</v>
      </c>
      <c r="BA64" s="36">
        <f t="shared" si="18"/>
        <v>0</v>
      </c>
      <c r="BB64" s="36">
        <f t="shared" si="18"/>
        <v>0</v>
      </c>
      <c r="BC64" s="36">
        <f t="shared" si="18"/>
        <v>0</v>
      </c>
      <c r="BD64" s="36">
        <f t="shared" si="18"/>
        <v>0</v>
      </c>
      <c r="BE64" s="36">
        <f t="shared" si="18"/>
        <v>0</v>
      </c>
      <c r="BF64" s="36">
        <f t="shared" si="18"/>
        <v>0</v>
      </c>
      <c r="BG64" s="36">
        <f t="shared" si="18"/>
        <v>0</v>
      </c>
      <c r="BH64" s="36">
        <f t="shared" si="18"/>
        <v>0</v>
      </c>
      <c r="BI64" s="36">
        <f t="shared" si="18"/>
        <v>0</v>
      </c>
      <c r="BJ64" s="36">
        <f t="shared" si="18"/>
        <v>0</v>
      </c>
      <c r="BK64" s="39">
        <f>SUM(BK63)</f>
        <v>0</v>
      </c>
    </row>
    <row r="65" spans="1:63" ht="4.5" customHeight="1" x14ac:dyDescent="0.2">
      <c r="A65" s="17"/>
      <c r="B65" s="29"/>
      <c r="C65" s="58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  <c r="AN65" s="56"/>
      <c r="AO65" s="56"/>
      <c r="AP65" s="56"/>
      <c r="AQ65" s="56"/>
      <c r="AR65" s="56"/>
      <c r="AS65" s="56"/>
      <c r="AT65" s="56"/>
      <c r="AU65" s="56"/>
      <c r="AV65" s="56"/>
      <c r="AW65" s="56"/>
      <c r="AX65" s="56"/>
      <c r="AY65" s="56"/>
      <c r="AZ65" s="56"/>
      <c r="BA65" s="56"/>
      <c r="BB65" s="56"/>
      <c r="BC65" s="56"/>
      <c r="BD65" s="56"/>
      <c r="BE65" s="56"/>
      <c r="BF65" s="56"/>
      <c r="BG65" s="56"/>
      <c r="BH65" s="56"/>
      <c r="BI65" s="56"/>
      <c r="BJ65" s="56"/>
      <c r="BK65" s="59"/>
    </row>
    <row r="66" spans="1:63" x14ac:dyDescent="0.2">
      <c r="A66" s="17"/>
      <c r="B66" s="30" t="s">
        <v>99</v>
      </c>
      <c r="C66" s="44">
        <f>C28+C44+C50+C59+C64</f>
        <v>0</v>
      </c>
      <c r="D66" s="44">
        <f t="shared" ref="D66:BJ66" si="19">D28+D44+D50+D59+D64</f>
        <v>157.73752327232705</v>
      </c>
      <c r="E66" s="44">
        <f t="shared" si="19"/>
        <v>47.837175042200002</v>
      </c>
      <c r="F66" s="44">
        <f t="shared" si="19"/>
        <v>0</v>
      </c>
      <c r="G66" s="44">
        <f t="shared" si="19"/>
        <v>0</v>
      </c>
      <c r="H66" s="44">
        <f t="shared" si="19"/>
        <v>63.917779051060734</v>
      </c>
      <c r="I66" s="44">
        <f t="shared" si="19"/>
        <v>3185.7041647465958</v>
      </c>
      <c r="J66" s="44">
        <f t="shared" si="19"/>
        <v>2045.4160678268379</v>
      </c>
      <c r="K66" s="44">
        <f t="shared" si="19"/>
        <v>0</v>
      </c>
      <c r="L66" s="44">
        <f t="shared" si="19"/>
        <v>78.143403255687261</v>
      </c>
      <c r="M66" s="44">
        <f t="shared" si="19"/>
        <v>0</v>
      </c>
      <c r="N66" s="44">
        <f t="shared" si="19"/>
        <v>0</v>
      </c>
      <c r="O66" s="44">
        <f t="shared" si="19"/>
        <v>0</v>
      </c>
      <c r="P66" s="44">
        <f t="shared" si="19"/>
        <v>0</v>
      </c>
      <c r="Q66" s="44">
        <f t="shared" si="19"/>
        <v>0</v>
      </c>
      <c r="R66" s="44">
        <f t="shared" si="19"/>
        <v>34.503645280100024</v>
      </c>
      <c r="S66" s="44">
        <f t="shared" si="19"/>
        <v>47.792811158799999</v>
      </c>
      <c r="T66" s="44">
        <f t="shared" si="19"/>
        <v>308.48627266110003</v>
      </c>
      <c r="U66" s="44">
        <f t="shared" si="19"/>
        <v>0</v>
      </c>
      <c r="V66" s="44">
        <f t="shared" si="19"/>
        <v>10.073189563666666</v>
      </c>
      <c r="W66" s="44">
        <f t="shared" si="19"/>
        <v>0</v>
      </c>
      <c r="X66" s="44">
        <f t="shared" si="19"/>
        <v>0</v>
      </c>
      <c r="Y66" s="44">
        <f t="shared" si="19"/>
        <v>0</v>
      </c>
      <c r="Z66" s="44">
        <f t="shared" si="19"/>
        <v>0</v>
      </c>
      <c r="AA66" s="44">
        <f t="shared" si="19"/>
        <v>0</v>
      </c>
      <c r="AB66" s="44">
        <f t="shared" si="19"/>
        <v>544.25210240950025</v>
      </c>
      <c r="AC66" s="44">
        <f t="shared" si="19"/>
        <v>221.12007308482279</v>
      </c>
      <c r="AD66" s="44">
        <f t="shared" si="19"/>
        <v>45.203898738266659</v>
      </c>
      <c r="AE66" s="44">
        <f t="shared" si="19"/>
        <v>0</v>
      </c>
      <c r="AF66" s="44">
        <f t="shared" si="19"/>
        <v>571.95022035269972</v>
      </c>
      <c r="AG66" s="44">
        <f t="shared" si="19"/>
        <v>0</v>
      </c>
      <c r="AH66" s="44">
        <f t="shared" si="19"/>
        <v>0</v>
      </c>
      <c r="AI66" s="44">
        <f t="shared" si="19"/>
        <v>0</v>
      </c>
      <c r="AJ66" s="44">
        <f t="shared" si="19"/>
        <v>0</v>
      </c>
      <c r="AK66" s="44">
        <f t="shared" si="19"/>
        <v>0</v>
      </c>
      <c r="AL66" s="44">
        <f t="shared" si="19"/>
        <v>540.05718940979966</v>
      </c>
      <c r="AM66" s="44">
        <f t="shared" si="19"/>
        <v>99.923870277433323</v>
      </c>
      <c r="AN66" s="44">
        <f t="shared" si="19"/>
        <v>532.67585023543336</v>
      </c>
      <c r="AO66" s="44">
        <f t="shared" si="19"/>
        <v>0</v>
      </c>
      <c r="AP66" s="44">
        <f t="shared" si="19"/>
        <v>255.93283315633329</v>
      </c>
      <c r="AQ66" s="44">
        <f t="shared" si="19"/>
        <v>0</v>
      </c>
      <c r="AR66" s="44">
        <f t="shared" si="19"/>
        <v>0</v>
      </c>
      <c r="AS66" s="44">
        <f t="shared" si="19"/>
        <v>0</v>
      </c>
      <c r="AT66" s="44">
        <f t="shared" si="19"/>
        <v>0</v>
      </c>
      <c r="AU66" s="44">
        <f t="shared" si="19"/>
        <v>0</v>
      </c>
      <c r="AV66" s="44">
        <f t="shared" si="19"/>
        <v>699.04177613173886</v>
      </c>
      <c r="AW66" s="44">
        <f t="shared" si="19"/>
        <v>548.73941073656454</v>
      </c>
      <c r="AX66" s="44">
        <f t="shared" si="19"/>
        <v>27.557555327766668</v>
      </c>
      <c r="AY66" s="44">
        <f t="shared" si="19"/>
        <v>0</v>
      </c>
      <c r="AZ66" s="44">
        <f t="shared" si="19"/>
        <v>344.90360922356655</v>
      </c>
      <c r="BA66" s="44">
        <f t="shared" si="19"/>
        <v>0</v>
      </c>
      <c r="BB66" s="44">
        <f t="shared" si="19"/>
        <v>0</v>
      </c>
      <c r="BC66" s="44">
        <f t="shared" si="19"/>
        <v>0</v>
      </c>
      <c r="BD66" s="44">
        <f t="shared" si="19"/>
        <v>0</v>
      </c>
      <c r="BE66" s="44">
        <f t="shared" si="19"/>
        <v>0</v>
      </c>
      <c r="BF66" s="44">
        <f t="shared" si="19"/>
        <v>148.63434216153343</v>
      </c>
      <c r="BG66" s="44">
        <f t="shared" si="19"/>
        <v>103.587932928</v>
      </c>
      <c r="BH66" s="44">
        <f t="shared" si="19"/>
        <v>42.625189015766665</v>
      </c>
      <c r="BI66" s="44">
        <f t="shared" si="19"/>
        <v>0</v>
      </c>
      <c r="BJ66" s="44">
        <f t="shared" si="19"/>
        <v>39.345320273833337</v>
      </c>
      <c r="BK66" s="44">
        <f>BK28+BK44+BK50+BK59+BK64</f>
        <v>10745.163205321434</v>
      </c>
    </row>
    <row r="67" spans="1:63" ht="4.5" customHeight="1" x14ac:dyDescent="0.2">
      <c r="A67" s="17"/>
      <c r="B67" s="30"/>
      <c r="C67" s="55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56"/>
      <c r="AH67" s="56"/>
      <c r="AI67" s="56"/>
      <c r="AJ67" s="56"/>
      <c r="AK67" s="56"/>
      <c r="AL67" s="56"/>
      <c r="AM67" s="56"/>
      <c r="AN67" s="56"/>
      <c r="AO67" s="56"/>
      <c r="AP67" s="56"/>
      <c r="AQ67" s="56"/>
      <c r="AR67" s="56"/>
      <c r="AS67" s="56"/>
      <c r="AT67" s="56"/>
      <c r="AU67" s="56"/>
      <c r="AV67" s="56"/>
      <c r="AW67" s="56"/>
      <c r="AX67" s="56"/>
      <c r="AY67" s="56"/>
      <c r="AZ67" s="56"/>
      <c r="BA67" s="56"/>
      <c r="BB67" s="56"/>
      <c r="BC67" s="56"/>
      <c r="BD67" s="56"/>
      <c r="BE67" s="56"/>
      <c r="BF67" s="56"/>
      <c r="BG67" s="56"/>
      <c r="BH67" s="56"/>
      <c r="BI67" s="56"/>
      <c r="BJ67" s="56"/>
      <c r="BK67" s="57"/>
    </row>
    <row r="68" spans="1:63" ht="14.25" customHeight="1" x14ac:dyDescent="0.3">
      <c r="A68" s="17" t="s">
        <v>5</v>
      </c>
      <c r="B68" s="31" t="s">
        <v>24</v>
      </c>
      <c r="C68" s="55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56"/>
      <c r="AH68" s="56"/>
      <c r="AI68" s="56"/>
      <c r="AJ68" s="56"/>
      <c r="AK68" s="56"/>
      <c r="AL68" s="56"/>
      <c r="AM68" s="56"/>
      <c r="AN68" s="56"/>
      <c r="AO68" s="56"/>
      <c r="AP68" s="56"/>
      <c r="AQ68" s="56"/>
      <c r="AR68" s="56"/>
      <c r="AS68" s="56"/>
      <c r="AT68" s="56"/>
      <c r="AU68" s="56"/>
      <c r="AV68" s="56"/>
      <c r="AW68" s="56"/>
      <c r="AX68" s="56"/>
      <c r="AY68" s="56"/>
      <c r="AZ68" s="56"/>
      <c r="BA68" s="56"/>
      <c r="BB68" s="56"/>
      <c r="BC68" s="56"/>
      <c r="BD68" s="56"/>
      <c r="BE68" s="56"/>
      <c r="BF68" s="56"/>
      <c r="BG68" s="56"/>
      <c r="BH68" s="56"/>
      <c r="BI68" s="56"/>
      <c r="BJ68" s="56"/>
      <c r="BK68" s="57"/>
    </row>
    <row r="69" spans="1:63" x14ac:dyDescent="0.2">
      <c r="A69" s="17"/>
      <c r="B69" s="34" t="s">
        <v>112</v>
      </c>
      <c r="C69" s="40">
        <v>0</v>
      </c>
      <c r="D69" s="40">
        <v>0.53967701593333328</v>
      </c>
      <c r="E69" s="40">
        <v>0</v>
      </c>
      <c r="F69" s="40">
        <v>0</v>
      </c>
      <c r="G69" s="40">
        <v>0</v>
      </c>
      <c r="H69" s="40">
        <v>0.31776982810000004</v>
      </c>
      <c r="I69" s="40">
        <v>0</v>
      </c>
      <c r="J69" s="40">
        <v>0</v>
      </c>
      <c r="K69" s="40">
        <v>0</v>
      </c>
      <c r="L69" s="40">
        <v>3.8055344999999999E-3</v>
      </c>
      <c r="M69" s="40">
        <v>0</v>
      </c>
      <c r="N69" s="40">
        <v>0</v>
      </c>
      <c r="O69" s="40">
        <v>0</v>
      </c>
      <c r="P69" s="40">
        <v>0</v>
      </c>
      <c r="Q69" s="40">
        <v>0</v>
      </c>
      <c r="R69" s="40">
        <v>0.17531361106666665</v>
      </c>
      <c r="S69" s="40">
        <v>0</v>
      </c>
      <c r="T69" s="40">
        <v>0</v>
      </c>
      <c r="U69" s="40">
        <v>0</v>
      </c>
      <c r="V69" s="40">
        <v>4.6998782666666673E-3</v>
      </c>
      <c r="W69" s="40">
        <v>0</v>
      </c>
      <c r="X69" s="40">
        <v>0</v>
      </c>
      <c r="Y69" s="40">
        <v>0</v>
      </c>
      <c r="Z69" s="40">
        <v>0</v>
      </c>
      <c r="AA69" s="40">
        <v>0</v>
      </c>
      <c r="AB69" s="40">
        <v>13.576745884700156</v>
      </c>
      <c r="AC69" s="40">
        <v>2.6109605566666663E-2</v>
      </c>
      <c r="AD69" s="40">
        <v>0</v>
      </c>
      <c r="AE69" s="40">
        <v>0</v>
      </c>
      <c r="AF69" s="40">
        <v>1.4313006328666666</v>
      </c>
      <c r="AG69" s="40">
        <v>0</v>
      </c>
      <c r="AH69" s="40">
        <v>0</v>
      </c>
      <c r="AI69" s="40">
        <v>0</v>
      </c>
      <c r="AJ69" s="40">
        <v>0</v>
      </c>
      <c r="AK69" s="40">
        <v>0</v>
      </c>
      <c r="AL69" s="40">
        <v>9.8983140996667647</v>
      </c>
      <c r="AM69" s="40">
        <v>8.6189840266666679E-2</v>
      </c>
      <c r="AN69" s="40">
        <v>0</v>
      </c>
      <c r="AO69" s="40">
        <v>0</v>
      </c>
      <c r="AP69" s="40">
        <v>0.34532360690000002</v>
      </c>
      <c r="AQ69" s="40">
        <v>0</v>
      </c>
      <c r="AR69" s="40">
        <v>0</v>
      </c>
      <c r="AS69" s="40">
        <v>0</v>
      </c>
      <c r="AT69" s="40">
        <v>0</v>
      </c>
      <c r="AU69" s="40">
        <v>0</v>
      </c>
      <c r="AV69" s="40">
        <v>4.2841917094333395</v>
      </c>
      <c r="AW69" s="40">
        <v>4.0124125499999982E-2</v>
      </c>
      <c r="AX69" s="40">
        <v>0</v>
      </c>
      <c r="AY69" s="40">
        <v>0</v>
      </c>
      <c r="AZ69" s="40">
        <v>0.94919908670000008</v>
      </c>
      <c r="BA69" s="40">
        <v>0</v>
      </c>
      <c r="BB69" s="40">
        <v>0</v>
      </c>
      <c r="BC69" s="40">
        <v>0</v>
      </c>
      <c r="BD69" s="40">
        <v>0</v>
      </c>
      <c r="BE69" s="40">
        <v>0</v>
      </c>
      <c r="BF69" s="40">
        <v>1.5722730677999985</v>
      </c>
      <c r="BG69" s="40">
        <v>0</v>
      </c>
      <c r="BH69" s="40">
        <v>0</v>
      </c>
      <c r="BI69" s="40">
        <v>0</v>
      </c>
      <c r="BJ69" s="40">
        <v>8.4508421466666692E-2</v>
      </c>
      <c r="BK69" s="39">
        <f>SUM(C69:BJ69)</f>
        <v>33.335545948733589</v>
      </c>
    </row>
    <row r="70" spans="1:63" ht="13.5" thickBot="1" x14ac:dyDescent="0.25">
      <c r="A70" s="32"/>
      <c r="B70" s="27" t="s">
        <v>83</v>
      </c>
      <c r="C70" s="36">
        <f t="shared" ref="C70:BJ70" si="20">SUM(C69)</f>
        <v>0</v>
      </c>
      <c r="D70" s="36">
        <f t="shared" si="20"/>
        <v>0.53967701593333328</v>
      </c>
      <c r="E70" s="36">
        <f t="shared" si="20"/>
        <v>0</v>
      </c>
      <c r="F70" s="36">
        <f t="shared" si="20"/>
        <v>0</v>
      </c>
      <c r="G70" s="36">
        <f t="shared" si="20"/>
        <v>0</v>
      </c>
      <c r="H70" s="36">
        <f t="shared" si="20"/>
        <v>0.31776982810000004</v>
      </c>
      <c r="I70" s="36">
        <f t="shared" si="20"/>
        <v>0</v>
      </c>
      <c r="J70" s="36">
        <f t="shared" si="20"/>
        <v>0</v>
      </c>
      <c r="K70" s="36">
        <f t="shared" si="20"/>
        <v>0</v>
      </c>
      <c r="L70" s="36">
        <f t="shared" si="20"/>
        <v>3.8055344999999999E-3</v>
      </c>
      <c r="M70" s="36">
        <f t="shared" si="20"/>
        <v>0</v>
      </c>
      <c r="N70" s="36">
        <f t="shared" si="20"/>
        <v>0</v>
      </c>
      <c r="O70" s="36">
        <f t="shared" si="20"/>
        <v>0</v>
      </c>
      <c r="P70" s="36">
        <f t="shared" si="20"/>
        <v>0</v>
      </c>
      <c r="Q70" s="36">
        <f t="shared" si="20"/>
        <v>0</v>
      </c>
      <c r="R70" s="36">
        <f t="shared" si="20"/>
        <v>0.17531361106666665</v>
      </c>
      <c r="S70" s="36">
        <f t="shared" si="20"/>
        <v>0</v>
      </c>
      <c r="T70" s="36">
        <f t="shared" si="20"/>
        <v>0</v>
      </c>
      <c r="U70" s="36">
        <f t="shared" si="20"/>
        <v>0</v>
      </c>
      <c r="V70" s="36">
        <f t="shared" si="20"/>
        <v>4.6998782666666673E-3</v>
      </c>
      <c r="W70" s="36">
        <f t="shared" si="20"/>
        <v>0</v>
      </c>
      <c r="X70" s="36">
        <f t="shared" si="20"/>
        <v>0</v>
      </c>
      <c r="Y70" s="36">
        <f t="shared" si="20"/>
        <v>0</v>
      </c>
      <c r="Z70" s="36">
        <f t="shared" si="20"/>
        <v>0</v>
      </c>
      <c r="AA70" s="36">
        <f t="shared" si="20"/>
        <v>0</v>
      </c>
      <c r="AB70" s="36">
        <f t="shared" si="20"/>
        <v>13.576745884700156</v>
      </c>
      <c r="AC70" s="36">
        <f t="shared" si="20"/>
        <v>2.6109605566666663E-2</v>
      </c>
      <c r="AD70" s="36">
        <f t="shared" si="20"/>
        <v>0</v>
      </c>
      <c r="AE70" s="36">
        <f t="shared" si="20"/>
        <v>0</v>
      </c>
      <c r="AF70" s="36">
        <f t="shared" si="20"/>
        <v>1.4313006328666666</v>
      </c>
      <c r="AG70" s="36">
        <f t="shared" si="20"/>
        <v>0</v>
      </c>
      <c r="AH70" s="36">
        <f t="shared" si="20"/>
        <v>0</v>
      </c>
      <c r="AI70" s="36">
        <f t="shared" si="20"/>
        <v>0</v>
      </c>
      <c r="AJ70" s="36">
        <f t="shared" si="20"/>
        <v>0</v>
      </c>
      <c r="AK70" s="36">
        <f t="shared" si="20"/>
        <v>0</v>
      </c>
      <c r="AL70" s="36">
        <f t="shared" si="20"/>
        <v>9.8983140996667647</v>
      </c>
      <c r="AM70" s="36">
        <f t="shared" si="20"/>
        <v>8.6189840266666679E-2</v>
      </c>
      <c r="AN70" s="36">
        <f t="shared" si="20"/>
        <v>0</v>
      </c>
      <c r="AO70" s="36">
        <f t="shared" si="20"/>
        <v>0</v>
      </c>
      <c r="AP70" s="36">
        <f t="shared" si="20"/>
        <v>0.34532360690000002</v>
      </c>
      <c r="AQ70" s="36">
        <f t="shared" si="20"/>
        <v>0</v>
      </c>
      <c r="AR70" s="36">
        <f t="shared" si="20"/>
        <v>0</v>
      </c>
      <c r="AS70" s="36">
        <f t="shared" si="20"/>
        <v>0</v>
      </c>
      <c r="AT70" s="36">
        <f t="shared" si="20"/>
        <v>0</v>
      </c>
      <c r="AU70" s="36">
        <f t="shared" si="20"/>
        <v>0</v>
      </c>
      <c r="AV70" s="36">
        <f t="shared" si="20"/>
        <v>4.2841917094333395</v>
      </c>
      <c r="AW70" s="36">
        <f t="shared" si="20"/>
        <v>4.0124125499999982E-2</v>
      </c>
      <c r="AX70" s="36">
        <f t="shared" si="20"/>
        <v>0</v>
      </c>
      <c r="AY70" s="36">
        <f t="shared" si="20"/>
        <v>0</v>
      </c>
      <c r="AZ70" s="36">
        <f t="shared" si="20"/>
        <v>0.94919908670000008</v>
      </c>
      <c r="BA70" s="36">
        <f t="shared" si="20"/>
        <v>0</v>
      </c>
      <c r="BB70" s="36">
        <f t="shared" si="20"/>
        <v>0</v>
      </c>
      <c r="BC70" s="36">
        <f t="shared" si="20"/>
        <v>0</v>
      </c>
      <c r="BD70" s="36">
        <f t="shared" si="20"/>
        <v>0</v>
      </c>
      <c r="BE70" s="36">
        <f t="shared" si="20"/>
        <v>0</v>
      </c>
      <c r="BF70" s="36">
        <f t="shared" si="20"/>
        <v>1.5722730677999985</v>
      </c>
      <c r="BG70" s="36">
        <f t="shared" si="20"/>
        <v>0</v>
      </c>
      <c r="BH70" s="36">
        <f t="shared" si="20"/>
        <v>0</v>
      </c>
      <c r="BI70" s="36">
        <f t="shared" si="20"/>
        <v>0</v>
      </c>
      <c r="BJ70" s="36">
        <f t="shared" si="20"/>
        <v>8.4508421466666692E-2</v>
      </c>
      <c r="BK70" s="39">
        <f>SUM(BK69)</f>
        <v>33.335545948733589</v>
      </c>
    </row>
    <row r="71" spans="1:63" ht="6" customHeight="1" x14ac:dyDescent="0.2">
      <c r="A71" s="5"/>
      <c r="B71" s="23"/>
    </row>
    <row r="72" spans="1:63" x14ac:dyDescent="0.2">
      <c r="A72" s="5"/>
      <c r="B72" s="5" t="s">
        <v>123</v>
      </c>
      <c r="L72" s="18" t="s">
        <v>37</v>
      </c>
    </row>
    <row r="73" spans="1:63" x14ac:dyDescent="0.2">
      <c r="A73" s="5"/>
      <c r="B73" s="5" t="s">
        <v>124</v>
      </c>
      <c r="L73" s="5" t="s">
        <v>29</v>
      </c>
    </row>
    <row r="74" spans="1:63" x14ac:dyDescent="0.2">
      <c r="L74" s="5" t="s">
        <v>30</v>
      </c>
    </row>
    <row r="75" spans="1:63" x14ac:dyDescent="0.2">
      <c r="B75" s="5" t="s">
        <v>32</v>
      </c>
      <c r="L75" s="5" t="s">
        <v>98</v>
      </c>
    </row>
    <row r="76" spans="1:63" x14ac:dyDescent="0.2">
      <c r="B76" s="5" t="s">
        <v>33</v>
      </c>
      <c r="L76" s="5" t="s">
        <v>100</v>
      </c>
    </row>
    <row r="77" spans="1:63" x14ac:dyDescent="0.2">
      <c r="B77" s="5"/>
      <c r="L77" s="5" t="s">
        <v>31</v>
      </c>
    </row>
    <row r="85" spans="2:2" x14ac:dyDescent="0.2">
      <c r="B85" s="5"/>
    </row>
  </sheetData>
  <mergeCells count="49">
    <mergeCell ref="B1:B5"/>
    <mergeCell ref="C2:V2"/>
    <mergeCell ref="W2:AP2"/>
    <mergeCell ref="AQ2:BJ2"/>
    <mergeCell ref="AV4:AZ4"/>
    <mergeCell ref="C4:G4"/>
    <mergeCell ref="M4:Q4"/>
    <mergeCell ref="C3:L3"/>
    <mergeCell ref="H4:L4"/>
    <mergeCell ref="R4:V4"/>
    <mergeCell ref="M3:V3"/>
    <mergeCell ref="W3:AF3"/>
    <mergeCell ref="AG3:AP3"/>
    <mergeCell ref="AQ3:AZ3"/>
    <mergeCell ref="BF4:BJ4"/>
    <mergeCell ref="W4:AA4"/>
    <mergeCell ref="C30:BK30"/>
    <mergeCell ref="C29:BK29"/>
    <mergeCell ref="C1:BK1"/>
    <mergeCell ref="BA3:BJ3"/>
    <mergeCell ref="BK2:BK5"/>
    <mergeCell ref="C7:BK7"/>
    <mergeCell ref="C6:BK6"/>
    <mergeCell ref="AQ4:AU4"/>
    <mergeCell ref="BA4:BE4"/>
    <mergeCell ref="AB4:AF4"/>
    <mergeCell ref="AL4:AP4"/>
    <mergeCell ref="AG4:AK4"/>
    <mergeCell ref="C47:BK47"/>
    <mergeCell ref="C46:BK46"/>
    <mergeCell ref="C45:BK45"/>
    <mergeCell ref="C34:BK34"/>
    <mergeCell ref="C31:BK31"/>
    <mergeCell ref="A1:A5"/>
    <mergeCell ref="C68:BK68"/>
    <mergeCell ref="C52:BK52"/>
    <mergeCell ref="C53:BK53"/>
    <mergeCell ref="C56:BK56"/>
    <mergeCell ref="C60:BK60"/>
    <mergeCell ref="C61:BK61"/>
    <mergeCell ref="C62:BK62"/>
    <mergeCell ref="C65:BK65"/>
    <mergeCell ref="C67:BK67"/>
    <mergeCell ref="C51:BK51"/>
    <mergeCell ref="C10:BK10"/>
    <mergeCell ref="C13:BK13"/>
    <mergeCell ref="C16:BK16"/>
    <mergeCell ref="C19:BK19"/>
    <mergeCell ref="C22:BK22"/>
  </mergeCells>
  <phoneticPr fontId="0" type="noConversion"/>
  <pageMargins left="0.7" right="0.7" top="0.37" bottom="0.37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48"/>
  <sheetViews>
    <sheetView workbookViewId="0"/>
  </sheetViews>
  <sheetFormatPr defaultRowHeight="12.75" x14ac:dyDescent="0.2"/>
  <cols>
    <col min="1" max="1" width="2.28515625" customWidth="1"/>
    <col min="3" max="3" width="25.28515625" bestFit="1" customWidth="1"/>
    <col min="4" max="6" width="18.28515625" bestFit="1" customWidth="1"/>
    <col min="7" max="7" width="17.28515625" bestFit="1" customWidth="1"/>
    <col min="8" max="8" width="19.85546875" bestFit="1" customWidth="1"/>
    <col min="9" max="9" width="15.85546875" bestFit="1" customWidth="1"/>
    <col min="10" max="10" width="17" bestFit="1" customWidth="1"/>
    <col min="11" max="12" width="19.85546875" bestFit="1" customWidth="1"/>
  </cols>
  <sheetData>
    <row r="2" spans="2:12" x14ac:dyDescent="0.2">
      <c r="B2" s="80" t="s">
        <v>126</v>
      </c>
      <c r="C2" s="61"/>
      <c r="D2" s="61"/>
      <c r="E2" s="61"/>
      <c r="F2" s="61"/>
      <c r="G2" s="61"/>
      <c r="H2" s="61"/>
      <c r="I2" s="61"/>
      <c r="J2" s="61"/>
      <c r="K2" s="61"/>
      <c r="L2" s="81"/>
    </row>
    <row r="3" spans="2:12" x14ac:dyDescent="0.2">
      <c r="B3" s="80" t="s">
        <v>113</v>
      </c>
      <c r="C3" s="61"/>
      <c r="D3" s="61"/>
      <c r="E3" s="61"/>
      <c r="F3" s="61"/>
      <c r="G3" s="61"/>
      <c r="H3" s="61"/>
      <c r="I3" s="61"/>
      <c r="J3" s="61"/>
      <c r="K3" s="61"/>
      <c r="L3" s="81"/>
    </row>
    <row r="4" spans="2:12" ht="30" x14ac:dyDescent="0.2">
      <c r="B4" s="4" t="s">
        <v>75</v>
      </c>
      <c r="C4" s="22" t="s">
        <v>38</v>
      </c>
      <c r="D4" s="22" t="s">
        <v>87</v>
      </c>
      <c r="E4" s="22" t="s">
        <v>88</v>
      </c>
      <c r="F4" s="22" t="s">
        <v>7</v>
      </c>
      <c r="G4" s="22" t="s">
        <v>8</v>
      </c>
      <c r="H4" s="22" t="s">
        <v>21</v>
      </c>
      <c r="I4" s="22" t="s">
        <v>94</v>
      </c>
      <c r="J4" s="22" t="s">
        <v>95</v>
      </c>
      <c r="K4" s="22" t="s">
        <v>74</v>
      </c>
      <c r="L4" s="22" t="s">
        <v>96</v>
      </c>
    </row>
    <row r="5" spans="2:12" x14ac:dyDescent="0.2">
      <c r="B5" s="19">
        <v>1</v>
      </c>
      <c r="C5" s="20" t="s">
        <v>39</v>
      </c>
      <c r="D5" s="40">
        <v>0</v>
      </c>
      <c r="E5" s="35">
        <v>0</v>
      </c>
      <c r="F5" s="35">
        <v>0.34459207053333335</v>
      </c>
      <c r="G5" s="35">
        <v>0.11841851063333335</v>
      </c>
      <c r="H5" s="35">
        <v>0</v>
      </c>
      <c r="I5" s="35">
        <v>0</v>
      </c>
      <c r="J5" s="35">
        <v>0</v>
      </c>
      <c r="K5" s="35">
        <f>SUM(D5:J5)</f>
        <v>0.46301058116666671</v>
      </c>
      <c r="L5" s="35">
        <v>0</v>
      </c>
    </row>
    <row r="6" spans="2:12" x14ac:dyDescent="0.2">
      <c r="B6" s="19">
        <v>2</v>
      </c>
      <c r="C6" s="21" t="s">
        <v>40</v>
      </c>
      <c r="D6" s="40">
        <v>10.374355302833337</v>
      </c>
      <c r="E6" s="35">
        <v>1.4849920722666672</v>
      </c>
      <c r="F6" s="35">
        <v>31.148842287199951</v>
      </c>
      <c r="G6" s="35">
        <v>3.7527816280666739</v>
      </c>
      <c r="H6" s="35">
        <v>0</v>
      </c>
      <c r="I6" s="35">
        <v>0.28760000000000002</v>
      </c>
      <c r="J6" s="35">
        <v>0</v>
      </c>
      <c r="K6" s="35">
        <f t="shared" ref="K6:K41" si="0">SUM(D6:J6)</f>
        <v>47.048571290366624</v>
      </c>
      <c r="L6" s="35">
        <v>0.29512888079999994</v>
      </c>
    </row>
    <row r="7" spans="2:12" x14ac:dyDescent="0.2">
      <c r="B7" s="19">
        <v>3</v>
      </c>
      <c r="C7" s="20" t="s">
        <v>41</v>
      </c>
      <c r="D7" s="40">
        <v>0</v>
      </c>
      <c r="E7" s="35">
        <v>0</v>
      </c>
      <c r="F7" s="35">
        <v>0.70784478880000012</v>
      </c>
      <c r="G7" s="35">
        <v>1.01391008E-2</v>
      </c>
      <c r="H7" s="35">
        <v>0</v>
      </c>
      <c r="I7" s="35">
        <v>7.4999999999999997E-3</v>
      </c>
      <c r="J7" s="35">
        <v>0</v>
      </c>
      <c r="K7" s="35">
        <f t="shared" si="0"/>
        <v>0.7254838896000001</v>
      </c>
      <c r="L7" s="35">
        <v>5.4621079133333333E-2</v>
      </c>
    </row>
    <row r="8" spans="2:12" x14ac:dyDescent="0.2">
      <c r="B8" s="19">
        <v>4</v>
      </c>
      <c r="C8" s="21" t="s">
        <v>42</v>
      </c>
      <c r="D8" s="40">
        <v>7.4882068592000008</v>
      </c>
      <c r="E8" s="35">
        <v>3.917921665766666</v>
      </c>
      <c r="F8" s="35">
        <v>13.895156122966632</v>
      </c>
      <c r="G8" s="35">
        <v>4.9817286725333352</v>
      </c>
      <c r="H8" s="35">
        <v>0</v>
      </c>
      <c r="I8" s="35">
        <v>0.16500000000000001</v>
      </c>
      <c r="J8" s="35">
        <v>0</v>
      </c>
      <c r="K8" s="35">
        <f t="shared" si="0"/>
        <v>30.448013320466636</v>
      </c>
      <c r="L8" s="35">
        <v>0.47887288940000011</v>
      </c>
    </row>
    <row r="9" spans="2:12" x14ac:dyDescent="0.2">
      <c r="B9" s="19">
        <v>5</v>
      </c>
      <c r="C9" s="21" t="s">
        <v>43</v>
      </c>
      <c r="D9" s="40">
        <v>1.065501983733333</v>
      </c>
      <c r="E9" s="35">
        <v>3.5400600827000002</v>
      </c>
      <c r="F9" s="35">
        <v>40.06277659920012</v>
      </c>
      <c r="G9" s="35">
        <v>11.077831710033347</v>
      </c>
      <c r="H9" s="35">
        <v>0</v>
      </c>
      <c r="I9" s="35">
        <v>0.77</v>
      </c>
      <c r="J9" s="35">
        <v>0</v>
      </c>
      <c r="K9" s="35">
        <f t="shared" si="0"/>
        <v>56.51617037566681</v>
      </c>
      <c r="L9" s="35">
        <v>0.64199494776666621</v>
      </c>
    </row>
    <row r="10" spans="2:12" x14ac:dyDescent="0.2">
      <c r="B10" s="19">
        <v>6</v>
      </c>
      <c r="C10" s="21" t="s">
        <v>44</v>
      </c>
      <c r="D10" s="40">
        <v>72.140106377399988</v>
      </c>
      <c r="E10" s="35">
        <v>1.7075365345</v>
      </c>
      <c r="F10" s="35">
        <v>12.874204170866657</v>
      </c>
      <c r="G10" s="35">
        <v>2.3101901642666678</v>
      </c>
      <c r="H10" s="35">
        <v>0</v>
      </c>
      <c r="I10" s="35">
        <v>0.14929999999999999</v>
      </c>
      <c r="J10" s="35">
        <v>0</v>
      </c>
      <c r="K10" s="35">
        <f t="shared" si="0"/>
        <v>89.181337247033312</v>
      </c>
      <c r="L10" s="35">
        <v>0.25767352803333332</v>
      </c>
    </row>
    <row r="11" spans="2:12" x14ac:dyDescent="0.2">
      <c r="B11" s="19">
        <v>7</v>
      </c>
      <c r="C11" s="21" t="s">
        <v>45</v>
      </c>
      <c r="D11" s="40">
        <v>34.023607940233326</v>
      </c>
      <c r="E11" s="35">
        <v>13.616680687333336</v>
      </c>
      <c r="F11" s="35">
        <v>34.679803933533321</v>
      </c>
      <c r="G11" s="35">
        <v>10.846454462533346</v>
      </c>
      <c r="H11" s="35">
        <v>0</v>
      </c>
      <c r="I11" s="35">
        <v>0</v>
      </c>
      <c r="J11" s="35">
        <v>0</v>
      </c>
      <c r="K11" s="35">
        <f t="shared" si="0"/>
        <v>93.166547023633328</v>
      </c>
      <c r="L11" s="35">
        <v>0.4983897407666662</v>
      </c>
    </row>
    <row r="12" spans="2:12" x14ac:dyDescent="0.2">
      <c r="B12" s="19">
        <v>8</v>
      </c>
      <c r="C12" s="20" t="s">
        <v>46</v>
      </c>
      <c r="D12" s="40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f t="shared" si="0"/>
        <v>0</v>
      </c>
      <c r="L12" s="35">
        <v>0</v>
      </c>
    </row>
    <row r="13" spans="2:12" x14ac:dyDescent="0.2">
      <c r="B13" s="19">
        <v>9</v>
      </c>
      <c r="C13" s="20" t="s">
        <v>47</v>
      </c>
      <c r="D13" s="40">
        <v>0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f t="shared" si="0"/>
        <v>0</v>
      </c>
      <c r="L13" s="35">
        <v>0</v>
      </c>
    </row>
    <row r="14" spans="2:12" x14ac:dyDescent="0.2">
      <c r="B14" s="19">
        <v>10</v>
      </c>
      <c r="C14" s="21" t="s">
        <v>48</v>
      </c>
      <c r="D14" s="40">
        <v>0.1402720038333333</v>
      </c>
      <c r="E14" s="35">
        <v>0.29377853730000009</v>
      </c>
      <c r="F14" s="35">
        <v>7.7988749545333373</v>
      </c>
      <c r="G14" s="35">
        <v>1.936033608133334</v>
      </c>
      <c r="H14" s="35">
        <v>0</v>
      </c>
      <c r="I14" s="35">
        <v>8.1900000000000001E-2</v>
      </c>
      <c r="J14" s="35">
        <v>0</v>
      </c>
      <c r="K14" s="35">
        <f t="shared" si="0"/>
        <v>10.250859103800003</v>
      </c>
      <c r="L14" s="35">
        <v>0.40779278316666662</v>
      </c>
    </row>
    <row r="15" spans="2:12" x14ac:dyDescent="0.2">
      <c r="B15" s="19">
        <v>11</v>
      </c>
      <c r="C15" s="21" t="s">
        <v>49</v>
      </c>
      <c r="D15" s="40">
        <v>112.40545771663335</v>
      </c>
      <c r="E15" s="35">
        <v>60.812733038867066</v>
      </c>
      <c r="F15" s="35">
        <v>116.12786298700027</v>
      </c>
      <c r="G15" s="35">
        <v>22.08610895129992</v>
      </c>
      <c r="H15" s="35">
        <v>0</v>
      </c>
      <c r="I15" s="35">
        <v>0.78059999999999996</v>
      </c>
      <c r="J15" s="35">
        <v>0</v>
      </c>
      <c r="K15" s="35">
        <f t="shared" si="0"/>
        <v>312.21276269380058</v>
      </c>
      <c r="L15" s="35">
        <v>1.7916372514333334</v>
      </c>
    </row>
    <row r="16" spans="2:12" x14ac:dyDescent="0.2">
      <c r="B16" s="19">
        <v>12</v>
      </c>
      <c r="C16" s="21" t="s">
        <v>50</v>
      </c>
      <c r="D16" s="40">
        <v>253.94932987799993</v>
      </c>
      <c r="E16" s="35">
        <v>7.2973680942666705</v>
      </c>
      <c r="F16" s="35">
        <v>57.354386937366606</v>
      </c>
      <c r="G16" s="35">
        <v>11.045669458799999</v>
      </c>
      <c r="H16" s="35">
        <v>0</v>
      </c>
      <c r="I16" s="35">
        <v>0.54319999999999991</v>
      </c>
      <c r="J16" s="35">
        <v>0</v>
      </c>
      <c r="K16" s="35">
        <f t="shared" si="0"/>
        <v>330.18995436843318</v>
      </c>
      <c r="L16" s="35">
        <v>0.8043621926333332</v>
      </c>
    </row>
    <row r="17" spans="2:12" x14ac:dyDescent="0.2">
      <c r="B17" s="19">
        <v>13</v>
      </c>
      <c r="C17" s="21" t="s">
        <v>51</v>
      </c>
      <c r="D17" s="40">
        <v>9.7200660766333336</v>
      </c>
      <c r="E17" s="35">
        <v>0.49625712496666674</v>
      </c>
      <c r="F17" s="35">
        <v>15.010552930133331</v>
      </c>
      <c r="G17" s="35">
        <v>2.422164189933333</v>
      </c>
      <c r="H17" s="35">
        <v>0</v>
      </c>
      <c r="I17" s="35">
        <v>3.8400000000000004E-2</v>
      </c>
      <c r="J17" s="35">
        <v>0</v>
      </c>
      <c r="K17" s="35">
        <f t="shared" si="0"/>
        <v>27.687440321666664</v>
      </c>
      <c r="L17" s="35">
        <v>0.27657041826666678</v>
      </c>
    </row>
    <row r="18" spans="2:12" x14ac:dyDescent="0.2">
      <c r="B18" s="19">
        <v>14</v>
      </c>
      <c r="C18" s="21" t="s">
        <v>52</v>
      </c>
      <c r="D18" s="40">
        <v>0.16239292666666666</v>
      </c>
      <c r="E18" s="35">
        <v>0.91416923433333319</v>
      </c>
      <c r="F18" s="35">
        <v>12.363377991633334</v>
      </c>
      <c r="G18" s="35">
        <v>1.8031714868333333</v>
      </c>
      <c r="H18" s="35">
        <v>0</v>
      </c>
      <c r="I18" s="35">
        <v>3.2899999999999999E-2</v>
      </c>
      <c r="J18" s="35">
        <v>0</v>
      </c>
      <c r="K18" s="35">
        <f t="shared" si="0"/>
        <v>15.276011639466667</v>
      </c>
      <c r="L18" s="35">
        <v>8.6568267366666674E-2</v>
      </c>
    </row>
    <row r="19" spans="2:12" x14ac:dyDescent="0.2">
      <c r="B19" s="19">
        <v>15</v>
      </c>
      <c r="C19" s="21" t="s">
        <v>53</v>
      </c>
      <c r="D19" s="40">
        <v>3.6792446872333326</v>
      </c>
      <c r="E19" s="35">
        <v>0.50111959606666656</v>
      </c>
      <c r="F19" s="35">
        <v>31.182865273933267</v>
      </c>
      <c r="G19" s="35">
        <v>5.3377915089000014</v>
      </c>
      <c r="H19" s="35">
        <v>0</v>
      </c>
      <c r="I19" s="35">
        <v>1.34E-2</v>
      </c>
      <c r="J19" s="35">
        <v>0</v>
      </c>
      <c r="K19" s="35">
        <f t="shared" si="0"/>
        <v>40.714421066133269</v>
      </c>
      <c r="L19" s="35">
        <v>0.43559746146666667</v>
      </c>
    </row>
    <row r="20" spans="2:12" x14ac:dyDescent="0.2">
      <c r="B20" s="19">
        <v>16</v>
      </c>
      <c r="C20" s="21" t="s">
        <v>54</v>
      </c>
      <c r="D20" s="40">
        <v>458.79272943306711</v>
      </c>
      <c r="E20" s="35">
        <v>48.385816795433335</v>
      </c>
      <c r="F20" s="35">
        <v>167.40622329180442</v>
      </c>
      <c r="G20" s="35">
        <v>37.535083760833267</v>
      </c>
      <c r="H20" s="35">
        <v>0</v>
      </c>
      <c r="I20" s="35">
        <v>2.0153000000000003</v>
      </c>
      <c r="J20" s="35">
        <v>0</v>
      </c>
      <c r="K20" s="35">
        <f t="shared" si="0"/>
        <v>714.13515328113817</v>
      </c>
      <c r="L20" s="35">
        <v>2.1613934715999976</v>
      </c>
    </row>
    <row r="21" spans="2:12" x14ac:dyDescent="0.2">
      <c r="B21" s="19">
        <v>17</v>
      </c>
      <c r="C21" s="21" t="s">
        <v>55</v>
      </c>
      <c r="D21" s="40">
        <v>549.77334285170014</v>
      </c>
      <c r="E21" s="35">
        <v>38.321917669666647</v>
      </c>
      <c r="F21" s="35">
        <v>48.559310906766591</v>
      </c>
      <c r="G21" s="35">
        <v>10.277144028466678</v>
      </c>
      <c r="H21" s="35">
        <v>0</v>
      </c>
      <c r="I21" s="35">
        <v>0.47119999999999995</v>
      </c>
      <c r="J21" s="35">
        <v>0</v>
      </c>
      <c r="K21" s="35">
        <f t="shared" si="0"/>
        <v>647.40291545659989</v>
      </c>
      <c r="L21" s="35">
        <v>0.58897137269999977</v>
      </c>
    </row>
    <row r="22" spans="2:12" x14ac:dyDescent="0.2">
      <c r="B22" s="19">
        <v>18</v>
      </c>
      <c r="C22" s="20" t="s">
        <v>56</v>
      </c>
      <c r="D22" s="40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f t="shared" si="0"/>
        <v>0</v>
      </c>
      <c r="L22" s="35">
        <v>0</v>
      </c>
    </row>
    <row r="23" spans="2:12" x14ac:dyDescent="0.2">
      <c r="B23" s="19">
        <v>19</v>
      </c>
      <c r="C23" s="21" t="s">
        <v>57</v>
      </c>
      <c r="D23" s="40">
        <v>77.097375766866662</v>
      </c>
      <c r="E23" s="35">
        <v>25.92072061093333</v>
      </c>
      <c r="F23" s="35">
        <v>95.770279703433303</v>
      </c>
      <c r="G23" s="35">
        <v>23.981694983333277</v>
      </c>
      <c r="H23" s="35">
        <v>0</v>
      </c>
      <c r="I23" s="35">
        <v>1.8048000000000002</v>
      </c>
      <c r="J23" s="35">
        <v>0</v>
      </c>
      <c r="K23" s="35">
        <f t="shared" si="0"/>
        <v>224.57487106456659</v>
      </c>
      <c r="L23" s="35">
        <v>0.95206739763333259</v>
      </c>
    </row>
    <row r="24" spans="2:12" x14ac:dyDescent="0.2">
      <c r="B24" s="19">
        <v>20</v>
      </c>
      <c r="C24" s="21" t="s">
        <v>58</v>
      </c>
      <c r="D24" s="40">
        <v>3163.6245622341985</v>
      </c>
      <c r="E24" s="35">
        <v>234.02503369266614</v>
      </c>
      <c r="F24" s="35">
        <v>1006.2082416144312</v>
      </c>
      <c r="G24" s="35">
        <v>117.06289158613474</v>
      </c>
      <c r="H24" s="35">
        <v>0</v>
      </c>
      <c r="I24" s="35">
        <v>45.406813903205325</v>
      </c>
      <c r="J24" s="35">
        <v>0</v>
      </c>
      <c r="K24" s="35">
        <f t="shared" si="0"/>
        <v>4566.3275430306358</v>
      </c>
      <c r="L24" s="35">
        <v>11.10400921296676</v>
      </c>
    </row>
    <row r="25" spans="2:12" x14ac:dyDescent="0.2">
      <c r="B25" s="19">
        <v>21</v>
      </c>
      <c r="C25" s="20" t="s">
        <v>59</v>
      </c>
      <c r="D25" s="40">
        <v>0</v>
      </c>
      <c r="E25" s="35">
        <v>2.3191403666666666E-3</v>
      </c>
      <c r="F25" s="35">
        <v>0.39770220246666677</v>
      </c>
      <c r="G25" s="35">
        <v>7.2240453899999987E-2</v>
      </c>
      <c r="H25" s="35">
        <v>0</v>
      </c>
      <c r="I25" s="35">
        <v>0</v>
      </c>
      <c r="J25" s="35">
        <v>0</v>
      </c>
      <c r="K25" s="35">
        <f t="shared" si="0"/>
        <v>0.47226179673333346</v>
      </c>
      <c r="L25" s="35">
        <v>2.523893333333334E-5</v>
      </c>
    </row>
    <row r="26" spans="2:12" x14ac:dyDescent="0.2">
      <c r="B26" s="19">
        <v>22</v>
      </c>
      <c r="C26" s="21" t="s">
        <v>60</v>
      </c>
      <c r="D26" s="40">
        <v>0.31707655810000002</v>
      </c>
      <c r="E26" s="35">
        <v>0.10141177886666665</v>
      </c>
      <c r="F26" s="35">
        <v>1.1036971643666669</v>
      </c>
      <c r="G26" s="35">
        <v>1.1826320400000001E-2</v>
      </c>
      <c r="H26" s="35">
        <v>0</v>
      </c>
      <c r="I26" s="35">
        <v>0.23250000000000001</v>
      </c>
      <c r="J26" s="35">
        <v>0</v>
      </c>
      <c r="K26" s="35">
        <f t="shared" si="0"/>
        <v>1.7665118217333333</v>
      </c>
      <c r="L26" s="35">
        <v>3.3539050899999999E-2</v>
      </c>
    </row>
    <row r="27" spans="2:12" x14ac:dyDescent="0.2">
      <c r="B27" s="19">
        <v>23</v>
      </c>
      <c r="C27" s="20" t="s">
        <v>61</v>
      </c>
      <c r="D27" s="40">
        <v>0</v>
      </c>
      <c r="E27" s="35">
        <v>1.1962233333333334E-5</v>
      </c>
      <c r="F27" s="35">
        <v>9.3954666666666673E-4</v>
      </c>
      <c r="G27" s="35">
        <v>0</v>
      </c>
      <c r="H27" s="35">
        <v>0</v>
      </c>
      <c r="I27" s="35">
        <v>0</v>
      </c>
      <c r="J27" s="35">
        <v>0</v>
      </c>
      <c r="K27" s="35">
        <f t="shared" si="0"/>
        <v>9.5150890000000009E-4</v>
      </c>
      <c r="L27" s="35">
        <v>2.5472769666666662E-3</v>
      </c>
    </row>
    <row r="28" spans="2:12" x14ac:dyDescent="0.2">
      <c r="B28" s="19">
        <v>24</v>
      </c>
      <c r="C28" s="20" t="s">
        <v>62</v>
      </c>
      <c r="D28" s="40">
        <v>0.10912256786666664</v>
      </c>
      <c r="E28" s="35">
        <v>0</v>
      </c>
      <c r="F28" s="35">
        <v>3.6680786194666668</v>
      </c>
      <c r="G28" s="35">
        <v>0.36918441633333338</v>
      </c>
      <c r="H28" s="35">
        <v>0</v>
      </c>
      <c r="I28" s="35">
        <v>9.8900000000000002E-2</v>
      </c>
      <c r="J28" s="35">
        <v>0</v>
      </c>
      <c r="K28" s="35">
        <f t="shared" si="0"/>
        <v>4.2452856036666677</v>
      </c>
      <c r="L28" s="35">
        <v>1.4309244866666666E-2</v>
      </c>
    </row>
    <row r="29" spans="2:12" x14ac:dyDescent="0.2">
      <c r="B29" s="19">
        <v>25</v>
      </c>
      <c r="C29" s="21" t="s">
        <v>63</v>
      </c>
      <c r="D29" s="40">
        <v>1292.5216721746995</v>
      </c>
      <c r="E29" s="35">
        <v>11.594845801400002</v>
      </c>
      <c r="F29" s="35">
        <v>227.93429480046649</v>
      </c>
      <c r="G29" s="35">
        <v>25.181772656399936</v>
      </c>
      <c r="H29" s="35">
        <v>0</v>
      </c>
      <c r="I29" s="35">
        <v>2.3144</v>
      </c>
      <c r="J29" s="35">
        <v>0</v>
      </c>
      <c r="K29" s="35">
        <f t="shared" si="0"/>
        <v>1559.5469854329658</v>
      </c>
      <c r="L29" s="35">
        <v>1.5704502637999982</v>
      </c>
    </row>
    <row r="30" spans="2:12" x14ac:dyDescent="0.2">
      <c r="B30" s="19">
        <v>26</v>
      </c>
      <c r="C30" s="21" t="s">
        <v>64</v>
      </c>
      <c r="D30" s="40">
        <v>159.09979299703326</v>
      </c>
      <c r="E30" s="35">
        <v>3.2504277993666655</v>
      </c>
      <c r="F30" s="35">
        <v>33.387288995766774</v>
      </c>
      <c r="G30" s="35">
        <v>14.622503857166668</v>
      </c>
      <c r="H30" s="35">
        <v>0</v>
      </c>
      <c r="I30" s="35">
        <v>0.74920000000000009</v>
      </c>
      <c r="J30" s="35">
        <v>0</v>
      </c>
      <c r="K30" s="35">
        <f t="shared" si="0"/>
        <v>211.10921364933336</v>
      </c>
      <c r="L30" s="35">
        <v>0.61668835773333353</v>
      </c>
    </row>
    <row r="31" spans="2:12" x14ac:dyDescent="0.2">
      <c r="B31" s="19">
        <v>27</v>
      </c>
      <c r="C31" s="21" t="s">
        <v>15</v>
      </c>
      <c r="D31" s="40">
        <v>4.6642087080666661</v>
      </c>
      <c r="E31" s="35">
        <v>9.1791838933333342E-2</v>
      </c>
      <c r="F31" s="35">
        <v>2.5324768774333335</v>
      </c>
      <c r="G31" s="35">
        <v>0.28089340799999996</v>
      </c>
      <c r="H31" s="35">
        <v>0</v>
      </c>
      <c r="I31" s="35">
        <v>0.74350000000000005</v>
      </c>
      <c r="J31" s="35">
        <v>0</v>
      </c>
      <c r="K31" s="35">
        <f t="shared" si="0"/>
        <v>8.3128708324333331</v>
      </c>
      <c r="L31" s="35">
        <v>5.0804203800000003E-2</v>
      </c>
    </row>
    <row r="32" spans="2:12" x14ac:dyDescent="0.2">
      <c r="B32" s="19">
        <v>28</v>
      </c>
      <c r="C32" s="21" t="s">
        <v>65</v>
      </c>
      <c r="D32" s="40">
        <v>1.8181130099999998E-2</v>
      </c>
      <c r="E32" s="35">
        <v>1.6493073666666667E-3</v>
      </c>
      <c r="F32" s="35">
        <v>3.0928292936333324</v>
      </c>
      <c r="G32" s="35">
        <v>0.42522757426666674</v>
      </c>
      <c r="H32" s="35">
        <v>0</v>
      </c>
      <c r="I32" s="35">
        <v>0</v>
      </c>
      <c r="J32" s="35">
        <v>0</v>
      </c>
      <c r="K32" s="35">
        <f t="shared" si="0"/>
        <v>3.5378873053666657</v>
      </c>
      <c r="L32" s="35">
        <v>2.8625151533333334E-2</v>
      </c>
    </row>
    <row r="33" spans="2:12" x14ac:dyDescent="0.2">
      <c r="B33" s="19">
        <v>29</v>
      </c>
      <c r="C33" s="21" t="s">
        <v>66</v>
      </c>
      <c r="D33" s="40">
        <v>37.210052407033345</v>
      </c>
      <c r="E33" s="35">
        <v>4.728442357633333</v>
      </c>
      <c r="F33" s="35">
        <v>32.422267235699998</v>
      </c>
      <c r="G33" s="35">
        <v>6.4071491274666723</v>
      </c>
      <c r="H33" s="35">
        <v>0</v>
      </c>
      <c r="I33" s="35">
        <v>0.2167</v>
      </c>
      <c r="J33" s="35">
        <v>0</v>
      </c>
      <c r="K33" s="35">
        <f t="shared" si="0"/>
        <v>80.984611127833347</v>
      </c>
      <c r="L33" s="35">
        <v>0.67640074303333309</v>
      </c>
    </row>
    <row r="34" spans="2:12" x14ac:dyDescent="0.2">
      <c r="B34" s="19">
        <v>30</v>
      </c>
      <c r="C34" s="21" t="s">
        <v>67</v>
      </c>
      <c r="D34" s="40">
        <v>6.027217101633334</v>
      </c>
      <c r="E34" s="35">
        <v>2.4471431966666657</v>
      </c>
      <c r="F34" s="35">
        <v>65.93210005193319</v>
      </c>
      <c r="G34" s="35">
        <v>9.7210965573000188</v>
      </c>
      <c r="H34" s="35">
        <v>0</v>
      </c>
      <c r="I34" s="35">
        <v>0.92300000000000004</v>
      </c>
      <c r="J34" s="35">
        <v>0</v>
      </c>
      <c r="K34" s="35">
        <f t="shared" si="0"/>
        <v>85.050556907533206</v>
      </c>
      <c r="L34" s="35">
        <v>1.0810218577333328</v>
      </c>
    </row>
    <row r="35" spans="2:12" x14ac:dyDescent="0.2">
      <c r="B35" s="19">
        <v>31</v>
      </c>
      <c r="C35" s="20" t="s">
        <v>68</v>
      </c>
      <c r="D35" s="40">
        <v>0.31851036489999995</v>
      </c>
      <c r="E35" s="35">
        <v>0.29619646273333322</v>
      </c>
      <c r="F35" s="35">
        <v>0.7338378320666662</v>
      </c>
      <c r="G35" s="35">
        <v>0.17162900889999999</v>
      </c>
      <c r="H35" s="35">
        <v>0</v>
      </c>
      <c r="I35" s="35">
        <v>0</v>
      </c>
      <c r="J35" s="35">
        <v>0</v>
      </c>
      <c r="K35" s="35">
        <f t="shared" si="0"/>
        <v>1.5201736685999996</v>
      </c>
      <c r="L35" s="35">
        <v>4.7209473399999993E-2</v>
      </c>
    </row>
    <row r="36" spans="2:12" x14ac:dyDescent="0.2">
      <c r="B36" s="19">
        <v>32</v>
      </c>
      <c r="C36" s="21" t="s">
        <v>69</v>
      </c>
      <c r="D36" s="40">
        <v>253.09533634676671</v>
      </c>
      <c r="E36" s="35">
        <v>13.026667255866661</v>
      </c>
      <c r="F36" s="35">
        <v>97.921132755166894</v>
      </c>
      <c r="G36" s="35">
        <v>18.770488570299964</v>
      </c>
      <c r="H36" s="35">
        <v>0</v>
      </c>
      <c r="I36" s="35">
        <v>1.8887</v>
      </c>
      <c r="J36" s="35">
        <v>0</v>
      </c>
      <c r="K36" s="35">
        <f t="shared" si="0"/>
        <v>384.70232492810021</v>
      </c>
      <c r="L36" s="35">
        <v>1.8603574074666627</v>
      </c>
    </row>
    <row r="37" spans="2:12" x14ac:dyDescent="0.2">
      <c r="B37" s="19">
        <v>33</v>
      </c>
      <c r="C37" s="21" t="s">
        <v>114</v>
      </c>
      <c r="D37" s="40">
        <v>167.34999571465607</v>
      </c>
      <c r="E37" s="35">
        <v>10.931389819633331</v>
      </c>
      <c r="F37" s="35">
        <v>108.5850924136009</v>
      </c>
      <c r="G37" s="35">
        <v>14.328049509400037</v>
      </c>
      <c r="H37" s="40">
        <v>0</v>
      </c>
      <c r="I37" s="35">
        <v>0.66460000000000008</v>
      </c>
      <c r="J37" s="40">
        <v>0</v>
      </c>
      <c r="K37" s="35">
        <f t="shared" si="0"/>
        <v>301.85912745729036</v>
      </c>
      <c r="L37" s="35">
        <v>1.3593028205999984</v>
      </c>
    </row>
    <row r="38" spans="2:12" x14ac:dyDescent="0.2">
      <c r="B38" s="19">
        <v>34</v>
      </c>
      <c r="C38" s="21" t="s">
        <v>70</v>
      </c>
      <c r="D38" s="40">
        <v>5.8036042666666657E-3</v>
      </c>
      <c r="E38" s="35">
        <v>9.9945391833333341E-2</v>
      </c>
      <c r="F38" s="35">
        <v>3.2618621376999979</v>
      </c>
      <c r="G38" s="35">
        <v>1.5442187372333331</v>
      </c>
      <c r="H38" s="35">
        <v>0</v>
      </c>
      <c r="I38" s="35">
        <v>4.2599999999999999E-2</v>
      </c>
      <c r="J38" s="35">
        <v>0</v>
      </c>
      <c r="K38" s="35">
        <f t="shared" si="0"/>
        <v>4.954429871033331</v>
      </c>
      <c r="L38" s="35">
        <v>1.1798631633333336E-2</v>
      </c>
    </row>
    <row r="39" spans="2:12" x14ac:dyDescent="0.2">
      <c r="B39" s="19">
        <v>35</v>
      </c>
      <c r="C39" s="21" t="s">
        <v>71</v>
      </c>
      <c r="D39" s="40">
        <v>118.32123491563334</v>
      </c>
      <c r="E39" s="35">
        <v>53.259060344766716</v>
      </c>
      <c r="F39" s="35">
        <v>225.95839058086747</v>
      </c>
      <c r="G39" s="35">
        <v>50.818126282500124</v>
      </c>
      <c r="H39" s="35">
        <v>0</v>
      </c>
      <c r="I39" s="35">
        <v>1.2483</v>
      </c>
      <c r="J39" s="35">
        <v>0</v>
      </c>
      <c r="K39" s="35">
        <f t="shared" si="0"/>
        <v>449.60511212376764</v>
      </c>
      <c r="L39" s="35">
        <v>1.7291013690666639</v>
      </c>
    </row>
    <row r="40" spans="2:12" x14ac:dyDescent="0.2">
      <c r="B40" s="19">
        <v>36</v>
      </c>
      <c r="C40" s="21" t="s">
        <v>72</v>
      </c>
      <c r="D40" s="40">
        <v>12.9562039393</v>
      </c>
      <c r="E40" s="35">
        <v>1.7704624664333339</v>
      </c>
      <c r="F40" s="35">
        <v>12.535976117600015</v>
      </c>
      <c r="G40" s="35">
        <v>1.8891307183000012</v>
      </c>
      <c r="H40" s="35">
        <v>0</v>
      </c>
      <c r="I40" s="35">
        <v>0</v>
      </c>
      <c r="J40" s="35">
        <v>0</v>
      </c>
      <c r="K40" s="35">
        <f t="shared" si="0"/>
        <v>29.15177324163335</v>
      </c>
      <c r="L40" s="35">
        <v>0.28343070499999995</v>
      </c>
    </row>
    <row r="41" spans="2:12" x14ac:dyDescent="0.2">
      <c r="B41" s="19">
        <v>37</v>
      </c>
      <c r="C41" s="21" t="s">
        <v>73</v>
      </c>
      <c r="D41" s="40">
        <v>174.18635106243337</v>
      </c>
      <c r="E41" s="35">
        <v>58.486817724100014</v>
      </c>
      <c r="F41" s="35">
        <v>141.14628230806659</v>
      </c>
      <c r="G41" s="35">
        <v>34.666811195733288</v>
      </c>
      <c r="H41" s="35">
        <v>0</v>
      </c>
      <c r="I41" s="35">
        <v>3.5358000000000001</v>
      </c>
      <c r="J41" s="35">
        <v>0</v>
      </c>
      <c r="K41" s="35">
        <f t="shared" si="0"/>
        <v>412.02206229033322</v>
      </c>
      <c r="L41" s="35">
        <v>3.1342832571333266</v>
      </c>
    </row>
    <row r="42" spans="2:12" ht="15" x14ac:dyDescent="0.2">
      <c r="B42" s="22" t="s">
        <v>11</v>
      </c>
      <c r="C42" s="4"/>
      <c r="D42" s="46">
        <f t="shared" ref="D42:L42" si="1">SUM(D5:D41)</f>
        <v>6980.6373116307223</v>
      </c>
      <c r="E42" s="35">
        <f>SUM(E5:E41)</f>
        <v>601.32468808526653</v>
      </c>
      <c r="F42" s="35">
        <f t="shared" si="1"/>
        <v>2652.1094454971039</v>
      </c>
      <c r="G42" s="35">
        <f>SUM(G5:G41)</f>
        <v>445.86564620513468</v>
      </c>
      <c r="H42" s="45">
        <f t="shared" si="1"/>
        <v>0</v>
      </c>
      <c r="I42" s="45">
        <f t="shared" si="1"/>
        <v>65.226113903205331</v>
      </c>
      <c r="J42" s="45">
        <f t="shared" si="1"/>
        <v>0</v>
      </c>
      <c r="K42" s="45">
        <f t="shared" si="1"/>
        <v>10745.163205321431</v>
      </c>
      <c r="L42" s="35">
        <f t="shared" si="1"/>
        <v>33.335545948733404</v>
      </c>
    </row>
    <row r="43" spans="2:12" x14ac:dyDescent="0.2">
      <c r="B43" t="s">
        <v>89</v>
      </c>
    </row>
    <row r="45" spans="2:12" s="52" customFormat="1" x14ac:dyDescent="0.2"/>
    <row r="46" spans="2:12" s="52" customFormat="1" x14ac:dyDescent="0.2"/>
    <row r="47" spans="2:12" s="52" customFormat="1" x14ac:dyDescent="0.2"/>
    <row r="48" spans="2:12" x14ac:dyDescent="0.2">
      <c r="I48" s="52"/>
    </row>
  </sheetData>
  <mergeCells count="2">
    <mergeCell ref="B2:L2"/>
    <mergeCell ref="B3:L3"/>
  </mergeCells>
  <phoneticPr fontId="0" type="noConversion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Anex A1 Frmtfor AAUM disclosure</vt:lpstr>
      <vt:lpstr>Anex A2 Frmt AAUM stateUT wise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Vimal Bhatter</dc:creator>
  <cp:lastModifiedBy>Lloyd Serrao</cp:lastModifiedBy>
  <cp:lastPrinted>2014-03-24T10:58:12Z</cp:lastPrinted>
  <dcterms:created xsi:type="dcterms:W3CDTF">2014-01-06T04:43:23Z</dcterms:created>
  <dcterms:modified xsi:type="dcterms:W3CDTF">2018-07-10T09:53:39Z</dcterms:modified>
</cp:coreProperties>
</file>